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0920" activeTab="0"/>
  </bookViews>
  <sheets>
    <sheet name="2012" sheetId="1" r:id="rId1"/>
  </sheets>
  <definedNames>
    <definedName name="_xlnm.Print_Titles" localSheetId="0">'2012'!$B:$D,'2012'!$2:$5</definedName>
  </definedNames>
  <calcPr fullCalcOnLoad="1" fullPrecision="0"/>
</workbook>
</file>

<file path=xl/sharedStrings.xml><?xml version="1.0" encoding="utf-8"?>
<sst xmlns="http://schemas.openxmlformats.org/spreadsheetml/2006/main" count="165" uniqueCount="114">
  <si>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</si>
  <si>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</si>
  <si>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Пособия и компенсации по публичным нормативным обязательствам</t>
  </si>
  <si>
    <t>город</t>
  </si>
  <si>
    <t>субвенция</t>
  </si>
  <si>
    <t>субсидия</t>
  </si>
  <si>
    <t>в том числе 4209900</t>
  </si>
  <si>
    <t>0702  4219900  241  621</t>
  </si>
  <si>
    <t>в том числе 4219900</t>
  </si>
  <si>
    <t>0702  4239900  241  621</t>
  </si>
  <si>
    <t>в том числе 4239900</t>
  </si>
  <si>
    <t>0707   4329900 241 621</t>
  </si>
  <si>
    <t>в том числе 4329900</t>
  </si>
  <si>
    <t>0707   7953400  241 621</t>
  </si>
  <si>
    <t>0709   4359900   241 621</t>
  </si>
  <si>
    <t>в том числе 4359900</t>
  </si>
  <si>
    <t>0709   4529900   241 621</t>
  </si>
  <si>
    <t>в том числе 4529900</t>
  </si>
  <si>
    <t>204 субв.  0702   4219900   241 621</t>
  </si>
  <si>
    <t xml:space="preserve">0701 4209900 622 </t>
  </si>
  <si>
    <t>в том числе 4209900 622</t>
  </si>
  <si>
    <t xml:space="preserve">0702 4219900 622 </t>
  </si>
  <si>
    <t>в том числе 4219900 622</t>
  </si>
  <si>
    <t>0707 7953400 622</t>
  </si>
  <si>
    <t>0707   7951600  241 622</t>
  </si>
  <si>
    <t>0707   7951000  241 622</t>
  </si>
  <si>
    <t>5221428 622</t>
  </si>
  <si>
    <t>в том числе 5221428 622</t>
  </si>
  <si>
    <t>0709   4360900 "Общегород-ские" 622</t>
  </si>
  <si>
    <t>0709  7950600 "Содружест-во" 622</t>
  </si>
  <si>
    <t>0709   4369300 стипендии 622</t>
  </si>
  <si>
    <t>0310  7950400 622</t>
  </si>
  <si>
    <t>в том числе 7950400</t>
  </si>
  <si>
    <t>0314   7952100   241 622</t>
  </si>
  <si>
    <t>в том числе 7952100</t>
  </si>
  <si>
    <t>в том числе 7952000</t>
  </si>
  <si>
    <t>206 субв.  0702   4219900   241 622</t>
  </si>
  <si>
    <t xml:space="preserve">в том числе </t>
  </si>
  <si>
    <t>0702 5221400 622</t>
  </si>
  <si>
    <t>в том числе 5221400</t>
  </si>
  <si>
    <t>5221412 622 (ДопКР 005)</t>
  </si>
  <si>
    <t>в том числе 5221412 622</t>
  </si>
  <si>
    <t>5221428 622 (ДопКР 005)</t>
  </si>
  <si>
    <t>ПНО (метод. Лит-ра) 313</t>
  </si>
  <si>
    <t>в том числе ПНО (313)</t>
  </si>
  <si>
    <t>заработная плата 621</t>
  </si>
  <si>
    <t>начисления 621</t>
  </si>
  <si>
    <t>налоги 621</t>
  </si>
  <si>
    <t>мат. затраты 621</t>
  </si>
  <si>
    <t>учебные расходы 621</t>
  </si>
  <si>
    <t>тепло 621</t>
  </si>
  <si>
    <t>свет 621</t>
  </si>
  <si>
    <t xml:space="preserve"> вода 621</t>
  </si>
  <si>
    <t xml:space="preserve"> газ 621</t>
  </si>
  <si>
    <t>питание 621</t>
  </si>
  <si>
    <t>мат. Затраты 621</t>
  </si>
  <si>
    <t>дрова 621</t>
  </si>
  <si>
    <t>0701 622</t>
  </si>
  <si>
    <t>0702 622</t>
  </si>
  <si>
    <t>0707 622</t>
  </si>
  <si>
    <t>освещение 622</t>
  </si>
  <si>
    <t>ограждение 622</t>
  </si>
  <si>
    <t>питание 622</t>
  </si>
  <si>
    <t>проезд 622</t>
  </si>
  <si>
    <t>0701</t>
  </si>
  <si>
    <t>0702</t>
  </si>
  <si>
    <t>0707</t>
  </si>
  <si>
    <t>0701 4209900</t>
  </si>
  <si>
    <t>0702 4219900</t>
  </si>
  <si>
    <t>0702 4239900</t>
  </si>
  <si>
    <t>год</t>
  </si>
  <si>
    <t>I кв.</t>
  </si>
  <si>
    <t>II кв.</t>
  </si>
  <si>
    <t>III кв.</t>
  </si>
  <si>
    <t>IV кв.</t>
  </si>
  <si>
    <t>Доу №60</t>
  </si>
  <si>
    <t>установка</t>
  </si>
  <si>
    <t>пути эвакуации</t>
  </si>
  <si>
    <t>электрика</t>
  </si>
  <si>
    <t>гидранты</t>
  </si>
  <si>
    <t>5221421 оснащ. комп. и мульт. обор. 622</t>
  </si>
  <si>
    <t>5221420  оснащение учебниками 622</t>
  </si>
  <si>
    <t>5221417 обесп. дост. к интернет  622</t>
  </si>
  <si>
    <t>огнез. обработка</t>
  </si>
  <si>
    <t>0701   4209900  241  621</t>
  </si>
  <si>
    <t>205 субв. 4219900 обеспечение молоком 622</t>
  </si>
  <si>
    <t>0503  7951900 "дорожная безопасность" 622</t>
  </si>
  <si>
    <t>0412  7952000 развитие туризма 621</t>
  </si>
  <si>
    <t>оборудование Доп ФК 411 622</t>
  </si>
  <si>
    <t>текущий ремонт Доп ФК 410 622</t>
  </si>
  <si>
    <t>веранды Доп ФК 412 622</t>
  </si>
  <si>
    <t>открытие групп Доп ФК 014 622</t>
  </si>
  <si>
    <t>0702 4239900 ремонт Доп ФК 410 622</t>
  </si>
  <si>
    <t>мун. Задание</t>
  </si>
  <si>
    <t>иные</t>
  </si>
  <si>
    <t>зарплата с начислениями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</si>
  <si>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</si>
  <si>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</si>
  <si>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</si>
  <si>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</si>
  <si>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</si>
  <si>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</si>
  <si>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</si>
  <si>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</si>
  <si>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</si>
  <si>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</si>
  <si>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</si>
  <si>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</si>
  <si>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</si>
  <si>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МАДОУ №60</t>
  </si>
  <si>
    <t xml:space="preserve">Заведующая </t>
  </si>
  <si>
    <t>Татарашвили Т.Г.</t>
  </si>
  <si>
    <t>Гл.бухгалтер</t>
  </si>
  <si>
    <t>Авдеева Ю.А.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</si>
</sst>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#,##0.00\ [$€-1];[Red]\-#,##0.00\ [$€-1]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u val="single"/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22"/>
      <name val="Arial Cyr"/>
      <family val="0"/>
    </font>
    <font>
      <b/>
      <i/>
      <sz val="14"/>
      <name val="Arial Cyr"/>
      <family val="0"/>
    </font>
    <font>
      <b/>
      <sz val="22"/>
      <name val="Arial Cyr"/>
      <family val="0"/>
    </font>
    <font>
      <b/>
      <sz val="14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name val="Arial Cyr"/>
      <family val="0"/>
    </font>
    <font>
      <u val="single"/>
      <sz val="11"/>
      <name val="Arial Cyr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9" fontId="8" fillId="35" borderId="22" xfId="0" applyNumberFormat="1" applyFont="1" applyFill="1" applyBorder="1" applyAlignment="1">
      <alignment horizontal="center" vertical="center" wrapText="1"/>
    </xf>
    <xf numFmtId="0" fontId="13" fillId="36" borderId="18" xfId="53" applyFont="1" applyFill="1" applyBorder="1" applyAlignment="1">
      <alignment horizontal="left"/>
      <protection/>
    </xf>
    <xf numFmtId="0" fontId="14" fillId="37" borderId="18" xfId="53" applyFont="1" applyFill="1" applyBorder="1" applyAlignment="1">
      <alignment horizontal="right"/>
      <protection/>
    </xf>
    <xf numFmtId="0" fontId="8" fillId="38" borderId="12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1" fontId="8" fillId="38" borderId="23" xfId="0" applyNumberFormat="1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6" xfId="0" applyFont="1" applyFill="1" applyBorder="1" applyAlignment="1">
      <alignment horizontal="center"/>
    </xf>
    <xf numFmtId="0" fontId="8" fillId="38" borderId="27" xfId="0" applyFont="1" applyFill="1" applyBorder="1" applyAlignment="1">
      <alignment horizontal="center"/>
    </xf>
    <xf numFmtId="1" fontId="8" fillId="38" borderId="18" xfId="0" applyNumberFormat="1" applyFont="1" applyFill="1" applyBorder="1" applyAlignment="1">
      <alignment horizontal="center"/>
    </xf>
    <xf numFmtId="0" fontId="2" fillId="0" borderId="28" xfId="53" applyFont="1" applyFill="1" applyBorder="1" applyAlignment="1">
      <alignment horizontal="left"/>
      <protection/>
    </xf>
    <xf numFmtId="0" fontId="15" fillId="0" borderId="28" xfId="53" applyFont="1" applyFill="1" applyBorder="1" applyAlignment="1">
      <alignment horizontal="right"/>
      <protection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2" fontId="16" fillId="0" borderId="33" xfId="0" applyNumberFormat="1" applyFont="1" applyFill="1" applyBorder="1" applyAlignment="1">
      <alignment horizontal="center"/>
    </xf>
    <xf numFmtId="2" fontId="16" fillId="0" borderId="31" xfId="0" applyNumberFormat="1" applyFont="1" applyFill="1" applyBorder="1" applyAlignment="1">
      <alignment horizontal="center"/>
    </xf>
    <xf numFmtId="2" fontId="16" fillId="0" borderId="34" xfId="0" applyNumberFormat="1" applyFont="1" applyFill="1" applyBorder="1" applyAlignment="1">
      <alignment horizontal="center"/>
    </xf>
    <xf numFmtId="2" fontId="16" fillId="0" borderId="29" xfId="0" applyNumberFormat="1" applyFont="1" applyFill="1" applyBorder="1" applyAlignment="1">
      <alignment horizontal="center"/>
    </xf>
    <xf numFmtId="2" fontId="16" fillId="0" borderId="35" xfId="0" applyNumberFormat="1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/>
    </xf>
    <xf numFmtId="2" fontId="16" fillId="0" borderId="37" xfId="0" applyNumberFormat="1" applyFont="1" applyFill="1" applyBorder="1" applyAlignment="1">
      <alignment horizontal="center"/>
    </xf>
    <xf numFmtId="2" fontId="16" fillId="0" borderId="38" xfId="0" applyNumberFormat="1" applyFont="1" applyFill="1" applyBorder="1" applyAlignment="1">
      <alignment horizontal="center"/>
    </xf>
    <xf numFmtId="2" fontId="16" fillId="0" borderId="39" xfId="0" applyNumberFormat="1" applyFont="1" applyFill="1" applyBorder="1" applyAlignment="1">
      <alignment horizontal="center"/>
    </xf>
    <xf numFmtId="1" fontId="16" fillId="0" borderId="32" xfId="0" applyNumberFormat="1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 horizontal="center"/>
    </xf>
    <xf numFmtId="2" fontId="16" fillId="0" borderId="40" xfId="0" applyNumberFormat="1" applyFont="1" applyFill="1" applyBorder="1" applyAlignment="1">
      <alignment horizontal="center"/>
    </xf>
    <xf numFmtId="2" fontId="16" fillId="0" borderId="41" xfId="0" applyNumberFormat="1" applyFont="1" applyFill="1" applyBorder="1" applyAlignment="1">
      <alignment horizontal="center"/>
    </xf>
    <xf numFmtId="2" fontId="16" fillId="0" borderId="42" xfId="0" applyNumberFormat="1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2" fontId="8" fillId="0" borderId="47" xfId="0" applyNumberFormat="1" applyFont="1" applyFill="1" applyBorder="1" applyAlignment="1">
      <alignment horizontal="center"/>
    </xf>
    <xf numFmtId="2" fontId="16" fillId="0" borderId="48" xfId="0" applyNumberFormat="1" applyFont="1" applyFill="1" applyBorder="1" applyAlignment="1">
      <alignment horizontal="center"/>
    </xf>
    <xf numFmtId="2" fontId="16" fillId="0" borderId="45" xfId="0" applyNumberFormat="1" applyFont="1" applyFill="1" applyBorder="1" applyAlignment="1">
      <alignment horizontal="center"/>
    </xf>
    <xf numFmtId="2" fontId="16" fillId="0" borderId="49" xfId="0" applyNumberFormat="1" applyFont="1" applyFill="1" applyBorder="1" applyAlignment="1">
      <alignment horizontal="center"/>
    </xf>
    <xf numFmtId="2" fontId="16" fillId="0" borderId="43" xfId="0" applyNumberFormat="1" applyFont="1" applyFill="1" applyBorder="1" applyAlignment="1">
      <alignment horizontal="center"/>
    </xf>
    <xf numFmtId="2" fontId="16" fillId="0" borderId="50" xfId="0" applyNumberFormat="1" applyFont="1" applyFill="1" applyBorder="1" applyAlignment="1">
      <alignment horizontal="center"/>
    </xf>
    <xf numFmtId="2" fontId="8" fillId="0" borderId="44" xfId="0" applyNumberFormat="1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 horizontal="center"/>
    </xf>
    <xf numFmtId="2" fontId="16" fillId="0" borderId="44" xfId="0" applyNumberFormat="1" applyFont="1" applyFill="1" applyBorder="1" applyAlignment="1">
      <alignment horizontal="center"/>
    </xf>
    <xf numFmtId="2" fontId="16" fillId="0" borderId="51" xfId="0" applyNumberFormat="1" applyFont="1" applyFill="1" applyBorder="1" applyAlignment="1">
      <alignment horizontal="center"/>
    </xf>
    <xf numFmtId="2" fontId="16" fillId="0" borderId="46" xfId="0" applyNumberFormat="1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16" fillId="0" borderId="30" xfId="0" applyNumberFormat="1" applyFont="1" applyFill="1" applyBorder="1" applyAlignment="1">
      <alignment horizontal="center"/>
    </xf>
    <xf numFmtId="2" fontId="16" fillId="0" borderId="28" xfId="0" applyNumberFormat="1" applyFont="1" applyFill="1" applyBorder="1" applyAlignment="1">
      <alignment horizontal="center"/>
    </xf>
    <xf numFmtId="0" fontId="2" fillId="0" borderId="52" xfId="53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2" fontId="8" fillId="0" borderId="53" xfId="0" applyNumberFormat="1" applyFont="1" applyFill="1" applyBorder="1" applyAlignment="1">
      <alignment horizontal="center"/>
    </xf>
    <xf numFmtId="2" fontId="16" fillId="0" borderId="54" xfId="0" applyNumberFormat="1" applyFont="1" applyFill="1" applyBorder="1" applyAlignment="1">
      <alignment horizontal="center"/>
    </xf>
    <xf numFmtId="2" fontId="16" fillId="0" borderId="55" xfId="0" applyNumberFormat="1" applyFont="1" applyFill="1" applyBorder="1" applyAlignment="1">
      <alignment horizontal="center"/>
    </xf>
    <xf numFmtId="2" fontId="16" fillId="0" borderId="56" xfId="0" applyNumberFormat="1" applyFont="1" applyFill="1" applyBorder="1" applyAlignment="1">
      <alignment horizontal="center"/>
    </xf>
    <xf numFmtId="2" fontId="8" fillId="0" borderId="56" xfId="0" applyNumberFormat="1" applyFont="1" applyFill="1" applyBorder="1" applyAlignment="1">
      <alignment horizontal="center"/>
    </xf>
    <xf numFmtId="2" fontId="8" fillId="0" borderId="54" xfId="0" applyNumberFormat="1" applyFont="1" applyFill="1" applyBorder="1" applyAlignment="1">
      <alignment horizontal="center"/>
    </xf>
    <xf numFmtId="2" fontId="16" fillId="0" borderId="57" xfId="0" applyNumberFormat="1" applyFont="1" applyFill="1" applyBorder="1" applyAlignment="1">
      <alignment horizontal="center"/>
    </xf>
    <xf numFmtId="2" fontId="16" fillId="0" borderId="58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2" fontId="16" fillId="0" borderId="62" xfId="0" applyNumberFormat="1" applyFont="1" applyFill="1" applyBorder="1" applyAlignment="1">
      <alignment horizontal="center"/>
    </xf>
    <xf numFmtId="2" fontId="16" fillId="0" borderId="60" xfId="0" applyNumberFormat="1" applyFont="1" applyFill="1" applyBorder="1" applyAlignment="1">
      <alignment horizontal="center"/>
    </xf>
    <xf numFmtId="2" fontId="16" fillId="0" borderId="63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1" fontId="16" fillId="0" borderId="64" xfId="0" applyNumberFormat="1" applyFont="1" applyFill="1" applyBorder="1" applyAlignment="1">
      <alignment horizontal="center"/>
    </xf>
    <xf numFmtId="1" fontId="16" fillId="0" borderId="52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0" fontId="2" fillId="0" borderId="44" xfId="53" applyFont="1" applyFill="1" applyBorder="1" applyAlignment="1">
      <alignment horizontal="left"/>
      <protection/>
    </xf>
    <xf numFmtId="1" fontId="8" fillId="0" borderId="44" xfId="0" applyNumberFormat="1" applyFont="1" applyFill="1" applyBorder="1" applyAlignment="1">
      <alignment horizontal="center"/>
    </xf>
    <xf numFmtId="1" fontId="16" fillId="0" borderId="44" xfId="0" applyNumberFormat="1" applyFont="1" applyFill="1" applyBorder="1" applyAlignment="1">
      <alignment horizontal="center"/>
    </xf>
    <xf numFmtId="164" fontId="8" fillId="0" borderId="44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7" fillId="0" borderId="44" xfId="0" applyFont="1" applyBorder="1" applyAlignment="1">
      <alignment/>
    </xf>
    <xf numFmtId="0" fontId="15" fillId="0" borderId="48" xfId="53" applyFont="1" applyFill="1" applyBorder="1" applyAlignment="1">
      <alignment horizontal="right"/>
      <protection/>
    </xf>
    <xf numFmtId="0" fontId="8" fillId="0" borderId="43" xfId="0" applyFont="1" applyFill="1" applyBorder="1" applyAlignment="1">
      <alignment horizontal="center"/>
    </xf>
    <xf numFmtId="0" fontId="15" fillId="0" borderId="34" xfId="53" applyFont="1" applyFill="1" applyBorder="1" applyAlignment="1">
      <alignment horizontal="right"/>
      <protection/>
    </xf>
    <xf numFmtId="0" fontId="8" fillId="0" borderId="60" xfId="0" applyFont="1" applyFill="1" applyBorder="1" applyAlignment="1">
      <alignment horizontal="center"/>
    </xf>
    <xf numFmtId="0" fontId="2" fillId="0" borderId="34" xfId="53" applyFont="1" applyFill="1" applyBorder="1" applyAlignment="1">
      <alignment horizontal="left"/>
      <protection/>
    </xf>
    <xf numFmtId="0" fontId="2" fillId="0" borderId="48" xfId="53" applyFont="1" applyFill="1" applyBorder="1" applyAlignment="1">
      <alignment horizontal="left"/>
      <protection/>
    </xf>
    <xf numFmtId="0" fontId="15" fillId="0" borderId="46" xfId="53" applyFont="1" applyFill="1" applyBorder="1" applyAlignment="1">
      <alignment horizontal="right"/>
      <protection/>
    </xf>
    <xf numFmtId="0" fontId="0" fillId="0" borderId="48" xfId="0" applyFill="1" applyBorder="1" applyAlignment="1">
      <alignment/>
    </xf>
    <xf numFmtId="0" fontId="17" fillId="0" borderId="46" xfId="0" applyFont="1" applyFill="1" applyBorder="1" applyAlignment="1">
      <alignment/>
    </xf>
    <xf numFmtId="0" fontId="17" fillId="0" borderId="59" xfId="0" applyFont="1" applyFill="1" applyBorder="1" applyAlignment="1">
      <alignment/>
    </xf>
    <xf numFmtId="2" fontId="16" fillId="0" borderId="65" xfId="0" applyNumberFormat="1" applyFont="1" applyFill="1" applyBorder="1" applyAlignment="1">
      <alignment horizontal="center"/>
    </xf>
    <xf numFmtId="49" fontId="8" fillId="34" borderId="27" xfId="0" applyNumberFormat="1" applyFont="1" applyFill="1" applyBorder="1" applyAlignment="1">
      <alignment horizontal="center" vertical="center" wrapText="1"/>
    </xf>
    <xf numFmtId="49" fontId="8" fillId="33" borderId="27" xfId="0" applyNumberFormat="1" applyFont="1" applyFill="1" applyBorder="1" applyAlignment="1">
      <alignment horizontal="center" vertical="center" wrapText="1"/>
    </xf>
    <xf numFmtId="49" fontId="8" fillId="35" borderId="27" xfId="0" applyNumberFormat="1" applyFont="1" applyFill="1" applyBorder="1" applyAlignment="1">
      <alignment horizontal="center" vertical="center" wrapText="1"/>
    </xf>
    <xf numFmtId="0" fontId="8" fillId="38" borderId="44" xfId="0" applyFont="1" applyFill="1" applyBorder="1" applyAlignment="1">
      <alignment horizontal="center"/>
    </xf>
    <xf numFmtId="0" fontId="8" fillId="39" borderId="44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28" xfId="53" applyFont="1" applyFill="1" applyBorder="1" applyAlignment="1">
      <alignment horizontal="right"/>
      <protection/>
    </xf>
    <xf numFmtId="0" fontId="13" fillId="0" borderId="66" xfId="53" applyFont="1" applyFill="1" applyBorder="1" applyAlignment="1">
      <alignment horizontal="right"/>
      <protection/>
    </xf>
    <xf numFmtId="0" fontId="11" fillId="38" borderId="67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6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65" xfId="0" applyFont="1" applyFill="1" applyBorder="1" applyAlignment="1">
      <alignment horizontal="center" vertical="center" wrapText="1"/>
    </xf>
    <xf numFmtId="49" fontId="8" fillId="0" borderId="64" xfId="0" applyNumberFormat="1" applyFont="1" applyFill="1" applyBorder="1" applyAlignment="1">
      <alignment horizontal="center" vertical="center" wrapText="1"/>
    </xf>
    <xf numFmtId="49" fontId="8" fillId="0" borderId="69" xfId="0" applyNumberFormat="1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1" fillId="35" borderId="67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9" fillId="35" borderId="67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72" xfId="0" applyNumberFormat="1" applyFont="1" applyFill="1" applyBorder="1" applyAlignment="1">
      <alignment horizontal="center" vertical="center" wrapText="1"/>
    </xf>
    <xf numFmtId="49" fontId="8" fillId="33" borderId="66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8" fillId="33" borderId="73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59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0" fillId="35" borderId="67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2" fillId="35" borderId="67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35" borderId="67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3" fontId="8" fillId="33" borderId="66" xfId="0" applyNumberFormat="1" applyFont="1" applyFill="1" applyBorder="1" applyAlignment="1">
      <alignment horizontal="center" vertical="center" wrapText="1"/>
    </xf>
    <xf numFmtId="3" fontId="8" fillId="33" borderId="73" xfId="0" applyNumberFormat="1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33" borderId="67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40" borderId="67" xfId="0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 vertical="center" wrapText="1"/>
    </xf>
    <xf numFmtId="0" fontId="11" fillId="40" borderId="13" xfId="0" applyFont="1" applyFill="1" applyBorder="1" applyAlignment="1">
      <alignment horizontal="center" vertical="center" wrapText="1"/>
    </xf>
    <xf numFmtId="49" fontId="8" fillId="33" borderId="33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40" xfId="0" applyNumberFormat="1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74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J27"/>
  <sheetViews>
    <sheetView tabSelected="1" zoomScale="75" zoomScaleNormal="75" zoomScaleSheetLayoutView="65" zoomScalePageLayoutView="0" workbookViewId="0" topLeftCell="A1">
      <pane xSplit="4" ySplit="5" topLeftCell="E1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26" sqref="N26"/>
    </sheetView>
  </sheetViews>
  <sheetFormatPr defaultColWidth="9.00390625" defaultRowHeight="12.75"/>
  <cols>
    <col min="1" max="1" width="1.37890625" style="78" customWidth="1"/>
    <col min="2" max="2" width="20.125" style="78" customWidth="1"/>
    <col min="3" max="3" width="10.00390625" style="79" customWidth="1"/>
    <col min="4" max="4" width="12.25390625" style="78" customWidth="1"/>
    <col min="5" max="5" width="14.75390625" style="5" customWidth="1"/>
    <col min="6" max="6" width="14.625" style="0" customWidth="1"/>
    <col min="7" max="8" width="10.625" style="0" customWidth="1"/>
    <col min="9" max="9" width="12.75390625" style="0" customWidth="1"/>
    <col min="10" max="10" width="11.75390625" style="0" customWidth="1"/>
    <col min="11" max="15" width="10.625" style="0" customWidth="1"/>
    <col min="16" max="16" width="10.625" style="5" hidden="1" customWidth="1"/>
    <col min="17" max="17" width="11.375" style="0" hidden="1" customWidth="1"/>
    <col min="18" max="24" width="10.625" style="0" hidden="1" customWidth="1"/>
    <col min="25" max="25" width="12.875" style="5" hidden="1" customWidth="1"/>
    <col min="26" max="26" width="12.625" style="0" hidden="1" customWidth="1"/>
    <col min="27" max="32" width="10.625" style="0" hidden="1" customWidth="1"/>
    <col min="33" max="33" width="12.125" style="5" hidden="1" customWidth="1"/>
    <col min="34" max="34" width="12.125" style="0" hidden="1" customWidth="1"/>
    <col min="35" max="38" width="10.625" style="0" hidden="1" customWidth="1"/>
    <col min="39" max="39" width="11.75390625" style="5" hidden="1" customWidth="1"/>
    <col min="40" max="40" width="10.625" style="5" hidden="1" customWidth="1"/>
    <col min="41" max="41" width="11.75390625" style="0" hidden="1" customWidth="1"/>
    <col min="42" max="42" width="10.625" style="0" hidden="1" customWidth="1"/>
    <col min="43" max="43" width="10.625" style="5" hidden="1" customWidth="1"/>
    <col min="44" max="44" width="12.125" style="0" hidden="1" customWidth="1"/>
    <col min="45" max="50" width="10.625" style="0" hidden="1" customWidth="1"/>
    <col min="51" max="51" width="15.375" style="5" hidden="1" customWidth="1"/>
    <col min="52" max="53" width="12.125" style="0" hidden="1" customWidth="1"/>
    <col min="54" max="54" width="17.25390625" style="5" hidden="1" customWidth="1"/>
    <col min="55" max="55" width="14.625" style="0" hidden="1" customWidth="1"/>
    <col min="56" max="57" width="14.875" style="0" hidden="1" customWidth="1"/>
    <col min="58" max="58" width="14.625" style="0" hidden="1" customWidth="1"/>
    <col min="59" max="59" width="17.00390625" style="0" hidden="1" customWidth="1"/>
    <col min="60" max="64" width="14.375" style="5" customWidth="1"/>
    <col min="65" max="73" width="14.375" style="5" hidden="1" customWidth="1"/>
    <col min="74" max="75" width="14.375" style="5" customWidth="1"/>
    <col min="76" max="78" width="14.375" style="5" hidden="1" customWidth="1"/>
    <col min="79" max="79" width="14.625" style="5" hidden="1" customWidth="1"/>
    <col min="80" max="80" width="10.625" style="5" hidden="1" customWidth="1"/>
    <col min="81" max="81" width="17.125" style="5" hidden="1" customWidth="1"/>
    <col min="82" max="82" width="13.875" style="5" customWidth="1"/>
    <col min="83" max="83" width="11.75390625" style="0" customWidth="1"/>
    <col min="84" max="84" width="11.125" style="0" customWidth="1"/>
    <col min="85" max="85" width="10.00390625" style="0" customWidth="1"/>
    <col min="86" max="86" width="11.75390625" style="0" hidden="1" customWidth="1"/>
    <col min="87" max="87" width="13.125" style="0" hidden="1" customWidth="1"/>
    <col min="88" max="88" width="12.625" style="5" customWidth="1"/>
    <col min="89" max="89" width="12.00390625" style="0" customWidth="1"/>
    <col min="90" max="90" width="12.125" style="0" customWidth="1"/>
    <col min="91" max="91" width="14.625" style="5" hidden="1" customWidth="1"/>
    <col min="92" max="93" width="12.375" style="0" hidden="1" customWidth="1"/>
    <col min="94" max="94" width="14.875" style="0" hidden="1" customWidth="1"/>
    <col min="95" max="95" width="13.875" style="5" hidden="1" customWidth="1"/>
    <col min="96" max="96" width="15.75390625" style="0" hidden="1" customWidth="1"/>
    <col min="97" max="97" width="15.125" style="0" hidden="1" customWidth="1"/>
    <col min="98" max="98" width="14.875" style="0" hidden="1" customWidth="1"/>
    <col min="99" max="105" width="12.375" style="0" customWidth="1"/>
    <col min="106" max="108" width="12.125" style="0" customWidth="1"/>
    <col min="109" max="109" width="13.875" style="0" customWidth="1"/>
    <col min="111" max="111" width="15.75390625" style="0" hidden="1" customWidth="1"/>
    <col min="112" max="114" width="15.75390625" style="0" customWidth="1"/>
    <col min="115" max="115" width="15.75390625" style="0" bestFit="1" customWidth="1"/>
  </cols>
  <sheetData>
    <row r="1" spans="2:114" ht="16.5" thickBot="1">
      <c r="B1" s="1" t="s">
        <v>109</v>
      </c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AO1" s="5"/>
      <c r="AP1" s="5"/>
      <c r="AR1" s="5"/>
      <c r="AS1" s="5"/>
      <c r="AT1" s="5"/>
      <c r="AU1" s="5"/>
      <c r="AV1" s="5"/>
      <c r="AW1" s="5"/>
      <c r="AX1" s="5"/>
      <c r="AZ1" s="5"/>
      <c r="BA1" s="5"/>
      <c r="CE1" s="5"/>
      <c r="CF1" s="5"/>
      <c r="CG1" s="5"/>
      <c r="CH1" s="5"/>
      <c r="CI1" s="5"/>
      <c r="CJ1" s="3"/>
      <c r="CK1" s="3"/>
      <c r="CL1" s="3"/>
      <c r="DB1" s="5"/>
      <c r="DC1" s="5"/>
      <c r="DD1" s="5"/>
      <c r="DE1" s="5"/>
      <c r="DG1" s="5"/>
      <c r="DH1" s="5"/>
      <c r="DI1" s="5"/>
      <c r="DJ1" s="5"/>
    </row>
    <row r="2" spans="2:109" ht="54" customHeight="1" thickBot="1">
      <c r="B2" s="157"/>
      <c r="C2" s="162"/>
      <c r="D2" s="158"/>
      <c r="E2" s="164" t="s">
        <v>0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214" t="s">
        <v>1</v>
      </c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6"/>
      <c r="DB2" s="183" t="s">
        <v>2</v>
      </c>
      <c r="DC2" s="184"/>
      <c r="DD2" s="184"/>
      <c r="DE2" s="185"/>
    </row>
    <row r="3" spans="2:109" ht="28.5" customHeight="1" thickBot="1">
      <c r="B3" s="157"/>
      <c r="C3" s="162"/>
      <c r="D3" s="158"/>
      <c r="E3" s="166" t="s">
        <v>3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8"/>
      <c r="BB3" s="142" t="s">
        <v>4</v>
      </c>
      <c r="BC3" s="143"/>
      <c r="BD3" s="143"/>
      <c r="BE3" s="143"/>
      <c r="BF3" s="143"/>
      <c r="BG3" s="143"/>
      <c r="BH3" s="171" t="s">
        <v>3</v>
      </c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42" t="s">
        <v>4</v>
      </c>
      <c r="CN3" s="143"/>
      <c r="CO3" s="143"/>
      <c r="CP3" s="143"/>
      <c r="CQ3" s="143"/>
      <c r="CR3" s="143"/>
      <c r="CS3" s="143"/>
      <c r="CT3" s="207"/>
      <c r="CU3" s="208" t="s">
        <v>5</v>
      </c>
      <c r="CV3" s="209"/>
      <c r="CW3" s="209"/>
      <c r="CX3" s="209"/>
      <c r="CY3" s="209"/>
      <c r="CZ3" s="209"/>
      <c r="DA3" s="210"/>
      <c r="DB3" s="186" t="s">
        <v>3</v>
      </c>
      <c r="DC3" s="187"/>
      <c r="DD3" s="187"/>
      <c r="DE3" s="188"/>
    </row>
    <row r="4" spans="2:109" ht="15.75" customHeight="1" thickBot="1">
      <c r="B4" s="157"/>
      <c r="C4" s="162"/>
      <c r="D4" s="158"/>
      <c r="E4" s="159" t="s">
        <v>84</v>
      </c>
      <c r="F4" s="146" t="s">
        <v>6</v>
      </c>
      <c r="G4" s="147"/>
      <c r="H4" s="147"/>
      <c r="I4" s="147"/>
      <c r="J4" s="147"/>
      <c r="K4" s="147"/>
      <c r="L4" s="147"/>
      <c r="M4" s="147"/>
      <c r="N4" s="147"/>
      <c r="O4" s="147"/>
      <c r="P4" s="160" t="s">
        <v>7</v>
      </c>
      <c r="Q4" s="146" t="s">
        <v>8</v>
      </c>
      <c r="R4" s="147"/>
      <c r="S4" s="147"/>
      <c r="T4" s="147"/>
      <c r="U4" s="147"/>
      <c r="V4" s="147"/>
      <c r="W4" s="147"/>
      <c r="X4" s="147"/>
      <c r="Y4" s="144" t="s">
        <v>9</v>
      </c>
      <c r="Z4" s="146" t="s">
        <v>10</v>
      </c>
      <c r="AA4" s="147"/>
      <c r="AB4" s="147"/>
      <c r="AC4" s="147"/>
      <c r="AD4" s="147"/>
      <c r="AE4" s="147"/>
      <c r="AF4" s="150"/>
      <c r="AG4" s="144" t="s">
        <v>11</v>
      </c>
      <c r="AH4" s="146" t="s">
        <v>12</v>
      </c>
      <c r="AI4" s="147"/>
      <c r="AJ4" s="147"/>
      <c r="AK4" s="147"/>
      <c r="AL4" s="147"/>
      <c r="AM4" s="148" t="s">
        <v>13</v>
      </c>
      <c r="AN4" s="144" t="s">
        <v>14</v>
      </c>
      <c r="AO4" s="146" t="s">
        <v>15</v>
      </c>
      <c r="AP4" s="150"/>
      <c r="AQ4" s="169" t="s">
        <v>16</v>
      </c>
      <c r="AR4" s="151" t="s">
        <v>17</v>
      </c>
      <c r="AS4" s="147"/>
      <c r="AT4" s="147"/>
      <c r="AU4" s="147"/>
      <c r="AV4" s="147"/>
      <c r="AW4" s="147"/>
      <c r="AX4" s="150"/>
      <c r="AY4" s="152" t="s">
        <v>87</v>
      </c>
      <c r="AZ4" s="154" t="s">
        <v>35</v>
      </c>
      <c r="BA4" s="155"/>
      <c r="BB4" s="156" t="s">
        <v>18</v>
      </c>
      <c r="BC4" s="146" t="s">
        <v>8</v>
      </c>
      <c r="BD4" s="147"/>
      <c r="BE4" s="147"/>
      <c r="BF4" s="147"/>
      <c r="BG4" s="147"/>
      <c r="BH4" s="173" t="s">
        <v>19</v>
      </c>
      <c r="BI4" s="175" t="s">
        <v>20</v>
      </c>
      <c r="BJ4" s="176"/>
      <c r="BK4" s="176"/>
      <c r="BL4" s="177"/>
      <c r="BM4" s="178" t="s">
        <v>21</v>
      </c>
      <c r="BN4" s="175" t="s">
        <v>22</v>
      </c>
      <c r="BO4" s="176"/>
      <c r="BP4" s="176"/>
      <c r="BQ4" s="177"/>
      <c r="BR4" s="180" t="s">
        <v>92</v>
      </c>
      <c r="BS4" s="180" t="s">
        <v>23</v>
      </c>
      <c r="BT4" s="182" t="s">
        <v>24</v>
      </c>
      <c r="BU4" s="182" t="s">
        <v>25</v>
      </c>
      <c r="BV4" s="180" t="s">
        <v>26</v>
      </c>
      <c r="BW4" s="221" t="s">
        <v>27</v>
      </c>
      <c r="BX4" s="222"/>
      <c r="BY4" s="223"/>
      <c r="BZ4" s="224" t="s">
        <v>28</v>
      </c>
      <c r="CA4" s="203" t="s">
        <v>29</v>
      </c>
      <c r="CB4" s="203" t="s">
        <v>30</v>
      </c>
      <c r="CC4" s="217" t="s">
        <v>86</v>
      </c>
      <c r="CD4" s="219" t="s">
        <v>31</v>
      </c>
      <c r="CE4" s="211" t="s">
        <v>32</v>
      </c>
      <c r="CF4" s="212"/>
      <c r="CG4" s="212"/>
      <c r="CH4" s="212"/>
      <c r="CI4" s="213"/>
      <c r="CJ4" s="157" t="s">
        <v>33</v>
      </c>
      <c r="CK4" s="194" t="s">
        <v>34</v>
      </c>
      <c r="CL4" s="195"/>
      <c r="CM4" s="156" t="s">
        <v>36</v>
      </c>
      <c r="CN4" s="196" t="s">
        <v>37</v>
      </c>
      <c r="CO4" s="197"/>
      <c r="CP4" s="189" t="s">
        <v>85</v>
      </c>
      <c r="CQ4" s="198" t="s">
        <v>38</v>
      </c>
      <c r="CR4" s="205" t="s">
        <v>39</v>
      </c>
      <c r="CS4" s="206"/>
      <c r="CT4" s="206"/>
      <c r="CU4" s="198" t="s">
        <v>40</v>
      </c>
      <c r="CV4" s="200" t="s">
        <v>41</v>
      </c>
      <c r="CW4" s="201"/>
      <c r="CX4" s="198" t="s">
        <v>42</v>
      </c>
      <c r="CY4" s="200" t="s">
        <v>27</v>
      </c>
      <c r="CZ4" s="201"/>
      <c r="DA4" s="202"/>
      <c r="DB4" s="189" t="s">
        <v>43</v>
      </c>
      <c r="DC4" s="191" t="s">
        <v>44</v>
      </c>
      <c r="DD4" s="192"/>
      <c r="DE4" s="193"/>
    </row>
    <row r="5" spans="2:114" ht="69" customHeight="1" thickBot="1">
      <c r="B5" s="157"/>
      <c r="C5" s="163"/>
      <c r="D5" s="158"/>
      <c r="E5" s="145"/>
      <c r="F5" s="9" t="s">
        <v>45</v>
      </c>
      <c r="G5" s="9" t="s">
        <v>46</v>
      </c>
      <c r="H5" s="9" t="s">
        <v>47</v>
      </c>
      <c r="I5" s="9" t="s">
        <v>48</v>
      </c>
      <c r="J5" s="9" t="s">
        <v>49</v>
      </c>
      <c r="K5" s="9" t="s">
        <v>50</v>
      </c>
      <c r="L5" s="9" t="s">
        <v>51</v>
      </c>
      <c r="M5" s="9" t="s">
        <v>52</v>
      </c>
      <c r="N5" s="9" t="s">
        <v>53</v>
      </c>
      <c r="O5" s="10" t="s">
        <v>54</v>
      </c>
      <c r="P5" s="161"/>
      <c r="Q5" s="9" t="s">
        <v>45</v>
      </c>
      <c r="R5" s="9" t="s">
        <v>46</v>
      </c>
      <c r="S5" s="9" t="s">
        <v>47</v>
      </c>
      <c r="T5" s="9" t="s">
        <v>55</v>
      </c>
      <c r="U5" s="9" t="s">
        <v>50</v>
      </c>
      <c r="V5" s="9" t="s">
        <v>51</v>
      </c>
      <c r="W5" s="9" t="s">
        <v>52</v>
      </c>
      <c r="X5" s="9" t="s">
        <v>54</v>
      </c>
      <c r="Y5" s="145"/>
      <c r="Z5" s="9" t="s">
        <v>45</v>
      </c>
      <c r="AA5" s="9" t="s">
        <v>46</v>
      </c>
      <c r="AB5" s="9" t="s">
        <v>47</v>
      </c>
      <c r="AC5" s="9" t="s">
        <v>55</v>
      </c>
      <c r="AD5" s="9" t="s">
        <v>50</v>
      </c>
      <c r="AE5" s="9" t="s">
        <v>51</v>
      </c>
      <c r="AF5" s="11" t="s">
        <v>52</v>
      </c>
      <c r="AG5" s="145"/>
      <c r="AH5" s="9" t="s">
        <v>45</v>
      </c>
      <c r="AI5" s="9" t="s">
        <v>46</v>
      </c>
      <c r="AJ5" s="9" t="s">
        <v>47</v>
      </c>
      <c r="AK5" s="9" t="s">
        <v>51</v>
      </c>
      <c r="AL5" s="11" t="s">
        <v>56</v>
      </c>
      <c r="AM5" s="149"/>
      <c r="AN5" s="145"/>
      <c r="AO5" s="9" t="s">
        <v>45</v>
      </c>
      <c r="AP5" s="11" t="s">
        <v>46</v>
      </c>
      <c r="AQ5" s="170"/>
      <c r="AR5" s="12" t="s">
        <v>45</v>
      </c>
      <c r="AS5" s="9" t="s">
        <v>46</v>
      </c>
      <c r="AT5" s="9" t="s">
        <v>47</v>
      </c>
      <c r="AU5" s="9" t="s">
        <v>48</v>
      </c>
      <c r="AV5" s="9" t="s">
        <v>50</v>
      </c>
      <c r="AW5" s="9" t="s">
        <v>51</v>
      </c>
      <c r="AX5" s="11" t="s">
        <v>52</v>
      </c>
      <c r="AY5" s="153"/>
      <c r="AZ5" s="9" t="s">
        <v>45</v>
      </c>
      <c r="BA5" s="10" t="s">
        <v>46</v>
      </c>
      <c r="BB5" s="153"/>
      <c r="BC5" s="9" t="s">
        <v>45</v>
      </c>
      <c r="BD5" s="9" t="s">
        <v>46</v>
      </c>
      <c r="BE5" s="9" t="s">
        <v>48</v>
      </c>
      <c r="BF5" s="9" t="s">
        <v>49</v>
      </c>
      <c r="BG5" s="10" t="s">
        <v>54</v>
      </c>
      <c r="BH5" s="174"/>
      <c r="BI5" s="13" t="s">
        <v>88</v>
      </c>
      <c r="BJ5" s="13" t="s">
        <v>89</v>
      </c>
      <c r="BK5" s="13" t="s">
        <v>90</v>
      </c>
      <c r="BL5" s="13" t="s">
        <v>91</v>
      </c>
      <c r="BM5" s="179"/>
      <c r="BN5" s="13" t="s">
        <v>88</v>
      </c>
      <c r="BO5" s="13" t="s">
        <v>89</v>
      </c>
      <c r="BP5" s="13" t="s">
        <v>90</v>
      </c>
      <c r="BQ5" s="13" t="s">
        <v>91</v>
      </c>
      <c r="BR5" s="181"/>
      <c r="BS5" s="181"/>
      <c r="BT5" s="149"/>
      <c r="BU5" s="149"/>
      <c r="BV5" s="181"/>
      <c r="BW5" s="14" t="s">
        <v>57</v>
      </c>
      <c r="BX5" s="14" t="s">
        <v>58</v>
      </c>
      <c r="BY5" s="14" t="s">
        <v>59</v>
      </c>
      <c r="BZ5" s="225"/>
      <c r="CA5" s="204"/>
      <c r="CB5" s="204"/>
      <c r="CC5" s="218"/>
      <c r="CD5" s="220"/>
      <c r="CE5" s="15" t="s">
        <v>76</v>
      </c>
      <c r="CF5" s="16" t="s">
        <v>77</v>
      </c>
      <c r="CG5" s="15" t="s">
        <v>78</v>
      </c>
      <c r="CH5" s="17" t="s">
        <v>79</v>
      </c>
      <c r="CI5" s="18" t="s">
        <v>83</v>
      </c>
      <c r="CJ5" s="190"/>
      <c r="CK5" s="19" t="s">
        <v>60</v>
      </c>
      <c r="CL5" s="20" t="s">
        <v>61</v>
      </c>
      <c r="CM5" s="153"/>
      <c r="CN5" s="21" t="s">
        <v>62</v>
      </c>
      <c r="CO5" s="22" t="s">
        <v>63</v>
      </c>
      <c r="CP5" s="190"/>
      <c r="CQ5" s="199"/>
      <c r="CR5" s="8" t="s">
        <v>82</v>
      </c>
      <c r="CS5" s="8" t="s">
        <v>81</v>
      </c>
      <c r="CT5" s="7" t="s">
        <v>80</v>
      </c>
      <c r="CU5" s="199"/>
      <c r="CV5" s="23" t="s">
        <v>64</v>
      </c>
      <c r="CW5" s="6" t="s">
        <v>65</v>
      </c>
      <c r="CX5" s="199"/>
      <c r="CY5" s="23" t="s">
        <v>64</v>
      </c>
      <c r="CZ5" s="23" t="s">
        <v>65</v>
      </c>
      <c r="DA5" s="23" t="s">
        <v>66</v>
      </c>
      <c r="DB5" s="190"/>
      <c r="DC5" s="24" t="s">
        <v>67</v>
      </c>
      <c r="DD5" s="24" t="s">
        <v>68</v>
      </c>
      <c r="DE5" s="24" t="s">
        <v>69</v>
      </c>
      <c r="DG5" s="132" t="s">
        <v>93</v>
      </c>
      <c r="DH5" s="132" t="s">
        <v>93</v>
      </c>
      <c r="DI5" s="133" t="s">
        <v>94</v>
      </c>
      <c r="DJ5" s="134" t="s">
        <v>95</v>
      </c>
    </row>
    <row r="6" spans="2:114" ht="15.75" thickBot="1">
      <c r="B6" s="25" t="s">
        <v>75</v>
      </c>
      <c r="C6" s="26">
        <v>260</v>
      </c>
      <c r="D6" s="27" t="s">
        <v>70</v>
      </c>
      <c r="E6" s="83">
        <f aca="true" t="shared" si="0" ref="E6:E22">F6+G6+H6+I6+J6+K6+L6+M6+N6+O6</f>
        <v>8815.6</v>
      </c>
      <c r="F6" s="28">
        <v>5327.2</v>
      </c>
      <c r="G6" s="28">
        <v>1608.8</v>
      </c>
      <c r="H6" s="28">
        <v>204.1</v>
      </c>
      <c r="I6" s="28">
        <v>112.4</v>
      </c>
      <c r="J6" s="28">
        <v>30.5</v>
      </c>
      <c r="K6" s="28">
        <v>922.7</v>
      </c>
      <c r="L6" s="28">
        <v>358.3</v>
      </c>
      <c r="M6" s="28">
        <v>133.2</v>
      </c>
      <c r="N6" s="28">
        <f>N7+N11+N15+N19</f>
        <v>0</v>
      </c>
      <c r="O6" s="28">
        <v>118.4</v>
      </c>
      <c r="P6" s="81">
        <f>Q6+R6+S6+T6+U6+V6+W6+X6</f>
        <v>0</v>
      </c>
      <c r="Q6" s="28">
        <f aca="true" t="shared" si="1" ref="Q6:X6">Q7+Q11+Q15+Q19</f>
        <v>0</v>
      </c>
      <c r="R6" s="28">
        <f t="shared" si="1"/>
        <v>0</v>
      </c>
      <c r="S6" s="28">
        <f t="shared" si="1"/>
        <v>0</v>
      </c>
      <c r="T6" s="28">
        <f t="shared" si="1"/>
        <v>0</v>
      </c>
      <c r="U6" s="28">
        <f t="shared" si="1"/>
        <v>0</v>
      </c>
      <c r="V6" s="28">
        <f t="shared" si="1"/>
        <v>0</v>
      </c>
      <c r="W6" s="28">
        <f t="shared" si="1"/>
        <v>0</v>
      </c>
      <c r="X6" s="28">
        <f t="shared" si="1"/>
        <v>0</v>
      </c>
      <c r="Y6" s="80">
        <f>Z6+AA6+AB6+AC6+AD6+AE6+AF6</f>
        <v>0</v>
      </c>
      <c r="Z6" s="28">
        <f aca="true" t="shared" si="2" ref="Z6:AF6">Z7+Z11+Z15+Z19</f>
        <v>0</v>
      </c>
      <c r="AA6" s="28">
        <f t="shared" si="2"/>
        <v>0</v>
      </c>
      <c r="AB6" s="28">
        <f t="shared" si="2"/>
        <v>0</v>
      </c>
      <c r="AC6" s="28">
        <f t="shared" si="2"/>
        <v>0</v>
      </c>
      <c r="AD6" s="28">
        <f t="shared" si="2"/>
        <v>0</v>
      </c>
      <c r="AE6" s="28">
        <f t="shared" si="2"/>
        <v>0</v>
      </c>
      <c r="AF6" s="28">
        <f t="shared" si="2"/>
        <v>0</v>
      </c>
      <c r="AG6" s="80">
        <f>AH6+AI6+AJ6+AK6+AL6</f>
        <v>0</v>
      </c>
      <c r="AH6" s="28">
        <f aca="true" t="shared" si="3" ref="AH6:AM6">AH7+AH11+AH15+AH19</f>
        <v>0</v>
      </c>
      <c r="AI6" s="28">
        <f t="shared" si="3"/>
        <v>0</v>
      </c>
      <c r="AJ6" s="28">
        <f t="shared" si="3"/>
        <v>0</v>
      </c>
      <c r="AK6" s="28">
        <f t="shared" si="3"/>
        <v>0</v>
      </c>
      <c r="AL6" s="28">
        <f t="shared" si="3"/>
        <v>0</v>
      </c>
      <c r="AM6" s="80">
        <f t="shared" si="3"/>
        <v>0</v>
      </c>
      <c r="AN6" s="80">
        <f>AO6+AP6</f>
        <v>0</v>
      </c>
      <c r="AO6" s="28">
        <f>AO7+AO11+AO15+AO19</f>
        <v>0</v>
      </c>
      <c r="AP6" s="28">
        <f>AP7+AP11+AP15+AP19</f>
        <v>0</v>
      </c>
      <c r="AQ6" s="80">
        <f>AR6+AS6+AT6+AU6+AV6+AW6+AX6</f>
        <v>0</v>
      </c>
      <c r="AR6" s="28">
        <f aca="true" t="shared" si="4" ref="AR6:AX6">AR7+AR11+AR15+AR19</f>
        <v>0</v>
      </c>
      <c r="AS6" s="28">
        <f t="shared" si="4"/>
        <v>0</v>
      </c>
      <c r="AT6" s="28">
        <f t="shared" si="4"/>
        <v>0</v>
      </c>
      <c r="AU6" s="28">
        <f t="shared" si="4"/>
        <v>0</v>
      </c>
      <c r="AV6" s="28">
        <f t="shared" si="4"/>
        <v>0</v>
      </c>
      <c r="AW6" s="28">
        <f t="shared" si="4"/>
        <v>0</v>
      </c>
      <c r="AX6" s="28">
        <f t="shared" si="4"/>
        <v>0</v>
      </c>
      <c r="AY6" s="83">
        <f>AZ6+BA6</f>
        <v>0</v>
      </c>
      <c r="AZ6" s="31">
        <f>AZ7+AZ11+AZ15+AZ19</f>
        <v>0</v>
      </c>
      <c r="BA6" s="32">
        <f>BA7+BA11+BA15+BA19</f>
        <v>0</v>
      </c>
      <c r="BB6" s="80">
        <f>BC6+BD6+BE6+BF6+BG6</f>
        <v>0</v>
      </c>
      <c r="BC6" s="28">
        <f>BC7+BC11+BC15+BC19</f>
        <v>0</v>
      </c>
      <c r="BD6" s="28">
        <f>BD7+BD11+BD15+BD19</f>
        <v>0</v>
      </c>
      <c r="BE6" s="28">
        <f>BE7+BE11+BE15+BE19</f>
        <v>0</v>
      </c>
      <c r="BF6" s="28">
        <f>BF7+BF11+BF15+BF19</f>
        <v>0</v>
      </c>
      <c r="BG6" s="28">
        <f>BG7+BG11+BG15+BG19</f>
        <v>0</v>
      </c>
      <c r="BH6" s="82">
        <f aca="true" t="shared" si="5" ref="BH6:BH22">BI6++BJ6+BK6+BL6</f>
        <v>230</v>
      </c>
      <c r="BI6" s="31">
        <v>80</v>
      </c>
      <c r="BJ6" s="31">
        <v>150</v>
      </c>
      <c r="BK6" s="31">
        <f>BK7+BK11+BK15+BK19</f>
        <v>0</v>
      </c>
      <c r="BL6" s="31">
        <f>BL7+BL11+BL15+BL19</f>
        <v>0</v>
      </c>
      <c r="BM6" s="82">
        <f>BN6+BO6+BP6+BQ6</f>
        <v>0</v>
      </c>
      <c r="BN6" s="31">
        <f aca="true" t="shared" si="6" ref="BN6:BU6">BN7+BN11+BN15+BN19</f>
        <v>0</v>
      </c>
      <c r="BO6" s="31">
        <f t="shared" si="6"/>
        <v>0</v>
      </c>
      <c r="BP6" s="31">
        <f t="shared" si="6"/>
        <v>0</v>
      </c>
      <c r="BQ6" s="31">
        <f t="shared" si="6"/>
        <v>0</v>
      </c>
      <c r="BR6" s="83">
        <f t="shared" si="6"/>
        <v>0</v>
      </c>
      <c r="BS6" s="83">
        <f t="shared" si="6"/>
        <v>0</v>
      </c>
      <c r="BT6" s="83">
        <f t="shared" si="6"/>
        <v>0</v>
      </c>
      <c r="BU6" s="83">
        <f t="shared" si="6"/>
        <v>0</v>
      </c>
      <c r="BV6" s="83">
        <f aca="true" t="shared" si="7" ref="BV6:BV22">BW6+BX6+BY6</f>
        <v>25.5</v>
      </c>
      <c r="BW6" s="28">
        <v>25.5</v>
      </c>
      <c r="BX6" s="31">
        <f aca="true" t="shared" si="8" ref="BX6:CC6">BX7+BX11+BX15+BX19</f>
        <v>0</v>
      </c>
      <c r="BY6" s="31">
        <f t="shared" si="8"/>
        <v>0</v>
      </c>
      <c r="BZ6" s="83">
        <f t="shared" si="8"/>
        <v>0</v>
      </c>
      <c r="CA6" s="83">
        <f t="shared" si="8"/>
        <v>0</v>
      </c>
      <c r="CB6" s="83">
        <f t="shared" si="8"/>
        <v>0</v>
      </c>
      <c r="CC6" s="84">
        <f t="shared" si="8"/>
        <v>0</v>
      </c>
      <c r="CD6" s="83">
        <f>CE6+CF6+CG6+CH6+CI6</f>
        <v>100</v>
      </c>
      <c r="CE6" s="31">
        <f>CE7+CE11+CE15+CE19</f>
        <v>0</v>
      </c>
      <c r="CF6" s="31">
        <v>100</v>
      </c>
      <c r="CG6" s="31">
        <f>CG7+CG11+CG15+CG19</f>
        <v>0</v>
      </c>
      <c r="CH6" s="31">
        <f>CH7+CH11+CH15+CH19</f>
        <v>0</v>
      </c>
      <c r="CI6" s="33">
        <f>CI7+CI11+CI15+CI19</f>
        <v>0</v>
      </c>
      <c r="CJ6" s="82">
        <f aca="true" t="shared" si="9" ref="CJ6:CJ22">CK6+CL6</f>
        <v>0</v>
      </c>
      <c r="CK6" s="30">
        <f>CK7+CK11+CK15+CK19</f>
        <v>0</v>
      </c>
      <c r="CL6" s="34">
        <f>CL7+CL11+CL15+CL19</f>
        <v>0</v>
      </c>
      <c r="CM6" s="80">
        <f>CN6+CO6</f>
        <v>0</v>
      </c>
      <c r="CN6" s="28">
        <f>CN7+CN11+CN15+CN19</f>
        <v>0</v>
      </c>
      <c r="CO6" s="28">
        <f>CO7+CO11+CO15+CO19</f>
        <v>0</v>
      </c>
      <c r="CP6" s="28">
        <f>CP7+CP11+CP15+CP19</f>
        <v>0</v>
      </c>
      <c r="CQ6" s="85">
        <f>CR6+CS6+CT6</f>
        <v>0</v>
      </c>
      <c r="CR6" s="29">
        <f>CR7+CR11+CR15+CR19</f>
        <v>0</v>
      </c>
      <c r="CS6" s="28">
        <f>CS7+CS11+CS15+CS19</f>
        <v>0</v>
      </c>
      <c r="CT6" s="28">
        <f>CT7+CT11+CT15+CT19</f>
        <v>0</v>
      </c>
      <c r="CU6" s="80">
        <f aca="true" t="shared" si="10" ref="CU6:CU22">CV6+CW6</f>
        <v>13.7</v>
      </c>
      <c r="CV6" s="28">
        <v>13.7</v>
      </c>
      <c r="CW6" s="28">
        <f>CW7+CW11+CW15+CW19</f>
        <v>0</v>
      </c>
      <c r="CX6" s="80">
        <f aca="true" t="shared" si="11" ref="CX6:CX22">CY6+CZ6+DA6</f>
        <v>25.5</v>
      </c>
      <c r="CY6" s="28">
        <v>25.5</v>
      </c>
      <c r="CZ6" s="28">
        <f>CZ7+CZ11+CZ15+CZ19</f>
        <v>0</v>
      </c>
      <c r="DA6" s="28">
        <f>DA7+DA11+DA15+DA19</f>
        <v>0</v>
      </c>
      <c r="DB6" s="86">
        <f aca="true" t="shared" si="12" ref="DB6:DB22">DC6+DD6+DE6</f>
        <v>32.4</v>
      </c>
      <c r="DC6" s="33">
        <f>DC7+DC11+DC15+DC19</f>
        <v>32.4</v>
      </c>
      <c r="DD6" s="33">
        <f>DD7+DD11+DD15+DD19</f>
        <v>0</v>
      </c>
      <c r="DE6" s="32">
        <f>DE7+DE11+DE15+DE19</f>
        <v>0</v>
      </c>
      <c r="DF6" s="119"/>
      <c r="DG6" s="135">
        <f>F6+G6+H6+I6+J6+K6+L6+M6+N6+O6+Q6+R6+S6+T6+U6+V6+W6+X6+Z6+AA6+AB6+AC6+AD6+AE6+AF6+AH6+AI6+AJ6+AK6+AL6+AO6+AP6+AR6+AS6+AT6+AU6+AV6+AW6+AX6+AZ6+BA6+BC6+BD6+BE6+BF6+BG6</f>
        <v>8815.6</v>
      </c>
      <c r="DH6" s="135">
        <f aca="true" t="shared" si="13" ref="DH6:DH22">E6+P6+Y6+AG6+AM6+AN6+AQ6+AY6+BB6</f>
        <v>8815.6</v>
      </c>
      <c r="DI6" s="135">
        <f>BH6+BM6+BR6+BS6+BT6+BU6+BV6+BZ6+CA6+CB6+CC6+CD6+CJ6+CM6+CP6+CQ6+CU6+CX6</f>
        <v>394.7</v>
      </c>
      <c r="DJ6" s="135">
        <f>F6+G6+Q6+R6+Z6+AA6+AH6+AI6+AO6+AP6+AR6+AS6+AZ6+BA6+BC6+BD6</f>
        <v>6936</v>
      </c>
    </row>
    <row r="7" spans="2:114" ht="15.75" thickBot="1">
      <c r="B7" s="35"/>
      <c r="C7" s="123"/>
      <c r="D7" s="97" t="s">
        <v>71</v>
      </c>
      <c r="E7" s="122">
        <f t="shared" si="0"/>
        <v>1983.2</v>
      </c>
      <c r="F7" s="37">
        <v>1049.7</v>
      </c>
      <c r="G7" s="37">
        <v>317</v>
      </c>
      <c r="H7" s="37"/>
      <c r="I7" s="37">
        <v>27.5</v>
      </c>
      <c r="J7" s="37">
        <v>6.1</v>
      </c>
      <c r="K7" s="37">
        <v>399.5</v>
      </c>
      <c r="L7" s="37">
        <v>119.1</v>
      </c>
      <c r="M7" s="37">
        <v>35.6</v>
      </c>
      <c r="N7" s="37"/>
      <c r="O7" s="37">
        <v>28.7</v>
      </c>
      <c r="P7" s="81">
        <f>Q7+R7+S7+T7+U7+V7+W7+X7</f>
        <v>0</v>
      </c>
      <c r="Q7" s="38"/>
      <c r="R7" s="38"/>
      <c r="S7" s="38"/>
      <c r="T7" s="38"/>
      <c r="U7" s="38"/>
      <c r="V7" s="38"/>
      <c r="W7" s="38"/>
      <c r="X7" s="38"/>
      <c r="Y7" s="80">
        <f>Z7+AA7+AB7+AC7+AD7+AE7+AF7</f>
        <v>0</v>
      </c>
      <c r="Z7" s="38"/>
      <c r="AA7" s="38"/>
      <c r="AB7" s="38"/>
      <c r="AC7" s="38"/>
      <c r="AD7" s="38"/>
      <c r="AE7" s="38"/>
      <c r="AF7" s="39"/>
      <c r="AG7" s="80">
        <f>AH7+AI7+AJ7+AK7+AL7</f>
        <v>0</v>
      </c>
      <c r="AH7" s="38"/>
      <c r="AI7" s="38"/>
      <c r="AJ7" s="38"/>
      <c r="AK7" s="38"/>
      <c r="AL7" s="39"/>
      <c r="AM7" s="40"/>
      <c r="AN7" s="80">
        <f>AO7+AP7</f>
        <v>0</v>
      </c>
      <c r="AO7" s="42"/>
      <c r="AP7" s="43"/>
      <c r="AQ7" s="80">
        <f>AR7+AS7+AT7+AU7+AV7+AW7+AX7</f>
        <v>0</v>
      </c>
      <c r="AR7" s="44"/>
      <c r="AS7" s="42"/>
      <c r="AT7" s="42"/>
      <c r="AU7" s="42"/>
      <c r="AV7" s="42"/>
      <c r="AW7" s="42"/>
      <c r="AX7" s="42"/>
      <c r="AY7" s="83">
        <f>AZ7+BA7</f>
        <v>0</v>
      </c>
      <c r="AZ7" s="50"/>
      <c r="BA7" s="51"/>
      <c r="BB7" s="80">
        <f>BC7+BD7+BE7+BF7+BG7</f>
        <v>0</v>
      </c>
      <c r="BC7" s="45"/>
      <c r="BD7" s="45"/>
      <c r="BE7" s="45"/>
      <c r="BF7" s="45"/>
      <c r="BG7" s="46"/>
      <c r="BH7" s="82">
        <f t="shared" si="5"/>
        <v>0</v>
      </c>
      <c r="BI7" s="47"/>
      <c r="BJ7" s="47"/>
      <c r="BK7" s="47"/>
      <c r="BL7" s="47"/>
      <c r="BM7" s="82">
        <f>BN7+BO7+BP7+BQ7</f>
        <v>0</v>
      </c>
      <c r="BN7" s="47"/>
      <c r="BO7" s="47"/>
      <c r="BP7" s="47"/>
      <c r="BQ7" s="47"/>
      <c r="BR7" s="47"/>
      <c r="BS7" s="47"/>
      <c r="BT7" s="47"/>
      <c r="BU7" s="47"/>
      <c r="BV7" s="83">
        <f t="shared" si="7"/>
        <v>6.4</v>
      </c>
      <c r="BW7" s="45">
        <v>6.4</v>
      </c>
      <c r="BX7" s="47"/>
      <c r="BY7" s="47"/>
      <c r="BZ7" s="47"/>
      <c r="CA7" s="48"/>
      <c r="CB7" s="48"/>
      <c r="CC7" s="49"/>
      <c r="CD7" s="83">
        <f>CE7+CF7+CG7+CH7+CI7</f>
        <v>0</v>
      </c>
      <c r="CE7" s="50"/>
      <c r="CF7" s="51"/>
      <c r="CG7" s="50"/>
      <c r="CH7" s="50"/>
      <c r="CI7" s="52"/>
      <c r="CJ7" s="82">
        <f t="shared" si="9"/>
        <v>0</v>
      </c>
      <c r="CK7" s="53"/>
      <c r="CL7" s="54"/>
      <c r="CM7" s="80">
        <f>CN7+CO7</f>
        <v>0</v>
      </c>
      <c r="CN7" s="45"/>
      <c r="CO7" s="55"/>
      <c r="CP7" s="55"/>
      <c r="CQ7" s="85">
        <f>CR7+CS7+CT7</f>
        <v>0</v>
      </c>
      <c r="CR7" s="45"/>
      <c r="CS7" s="45"/>
      <c r="CT7" s="45"/>
      <c r="CU7" s="80">
        <f t="shared" si="10"/>
        <v>3.4</v>
      </c>
      <c r="CV7" s="45">
        <v>3.4</v>
      </c>
      <c r="CW7" s="45"/>
      <c r="CX7" s="80">
        <f t="shared" si="11"/>
        <v>6.4</v>
      </c>
      <c r="CY7" s="45">
        <v>6.4</v>
      </c>
      <c r="CZ7" s="45"/>
      <c r="DA7" s="45"/>
      <c r="DB7" s="86">
        <f t="shared" si="12"/>
        <v>8.1</v>
      </c>
      <c r="DC7" s="57">
        <v>8.1</v>
      </c>
      <c r="DD7" s="56"/>
      <c r="DE7" s="131"/>
      <c r="DF7" s="119"/>
      <c r="DG7" s="70">
        <f>F7+G7+H7+I7+J7+K7+L7+M7+N7+O7+Q7+R7+S7+T7+U7+V7+W7+X7+Z7+AA7+AB7+AC7+AD7+AE7+AF7+AH7+AI7+AJ7+AK7+AL7+AO7+AP7+AR7+AS7+AT7+AU7+AV7+AW7+AX7+AZ7+BA7+BC7+BD7+BE7+BF7+BG7</f>
        <v>1983.2</v>
      </c>
      <c r="DH7" s="70">
        <f t="shared" si="13"/>
        <v>1983.2</v>
      </c>
      <c r="DI7" s="70">
        <f>BH7+BM7+BR7+BS7+BT7+BU7+BV7+BZ7+CA7+CB7+CC7+CD7+CJ7+CM7+CP7+CQ7+CU7+CX7</f>
        <v>16.2</v>
      </c>
      <c r="DJ7" s="136">
        <f aca="true" t="shared" si="14" ref="DJ7:DJ22">F7+G7+Q7+R7+Z7+AA7+AH7+AI7+AO7+AP7+AR7+AS7+AZ7+BA7+BC7+BD7</f>
        <v>1366.7</v>
      </c>
    </row>
    <row r="8" spans="2:114" ht="15.75" thickBot="1">
      <c r="B8" s="125"/>
      <c r="C8" s="36"/>
      <c r="D8" s="98" t="s">
        <v>96</v>
      </c>
      <c r="E8" s="122">
        <f t="shared" si="0"/>
        <v>262.7</v>
      </c>
      <c r="F8" s="37">
        <v>135.5</v>
      </c>
      <c r="G8" s="37">
        <v>0</v>
      </c>
      <c r="H8" s="37"/>
      <c r="I8" s="37"/>
      <c r="J8" s="37"/>
      <c r="K8" s="37">
        <v>71</v>
      </c>
      <c r="L8" s="37">
        <v>45</v>
      </c>
      <c r="M8" s="37">
        <v>11.2</v>
      </c>
      <c r="N8" s="37"/>
      <c r="O8" s="37">
        <v>0</v>
      </c>
      <c r="P8" s="81"/>
      <c r="Q8" s="38"/>
      <c r="R8" s="38"/>
      <c r="S8" s="38"/>
      <c r="T8" s="38"/>
      <c r="U8" s="38"/>
      <c r="V8" s="38"/>
      <c r="W8" s="38"/>
      <c r="X8" s="38"/>
      <c r="Y8" s="80"/>
      <c r="Z8" s="38"/>
      <c r="AA8" s="38"/>
      <c r="AB8" s="38"/>
      <c r="AC8" s="38"/>
      <c r="AD8" s="38"/>
      <c r="AE8" s="38"/>
      <c r="AF8" s="39"/>
      <c r="AG8" s="80"/>
      <c r="AH8" s="38"/>
      <c r="AI8" s="38"/>
      <c r="AJ8" s="38"/>
      <c r="AK8" s="38"/>
      <c r="AL8" s="39"/>
      <c r="AM8" s="40"/>
      <c r="AN8" s="80"/>
      <c r="AO8" s="42"/>
      <c r="AP8" s="43"/>
      <c r="AQ8" s="80"/>
      <c r="AR8" s="44"/>
      <c r="AS8" s="42"/>
      <c r="AT8" s="42"/>
      <c r="AU8" s="42"/>
      <c r="AV8" s="42"/>
      <c r="AW8" s="42"/>
      <c r="AX8" s="42"/>
      <c r="AY8" s="83"/>
      <c r="AZ8" s="75"/>
      <c r="BA8" s="42"/>
      <c r="BB8" s="80"/>
      <c r="BC8" s="45"/>
      <c r="BD8" s="45"/>
      <c r="BE8" s="45"/>
      <c r="BF8" s="45"/>
      <c r="BG8" s="46"/>
      <c r="BH8" s="82">
        <f t="shared" si="5"/>
        <v>0</v>
      </c>
      <c r="BI8" s="41"/>
      <c r="BJ8" s="41"/>
      <c r="BK8" s="41"/>
      <c r="BL8" s="41"/>
      <c r="BM8" s="82"/>
      <c r="BN8" s="41"/>
      <c r="BO8" s="41"/>
      <c r="BP8" s="41"/>
      <c r="BQ8" s="41"/>
      <c r="BR8" s="41"/>
      <c r="BS8" s="41"/>
      <c r="BT8" s="41"/>
      <c r="BU8" s="41"/>
      <c r="BV8" s="83">
        <f t="shared" si="7"/>
        <v>0</v>
      </c>
      <c r="BW8" s="45">
        <v>0</v>
      </c>
      <c r="BX8" s="41"/>
      <c r="BY8" s="41"/>
      <c r="BZ8" s="41"/>
      <c r="CA8" s="73"/>
      <c r="CB8" s="73"/>
      <c r="CC8" s="74"/>
      <c r="CD8" s="83"/>
      <c r="CE8" s="75"/>
      <c r="CF8" s="42"/>
      <c r="CG8" s="75"/>
      <c r="CH8" s="75"/>
      <c r="CI8" s="43"/>
      <c r="CJ8" s="82">
        <f t="shared" si="9"/>
        <v>0</v>
      </c>
      <c r="CK8" s="53"/>
      <c r="CL8" s="54"/>
      <c r="CM8" s="80"/>
      <c r="CN8" s="45"/>
      <c r="CO8" s="55"/>
      <c r="CP8" s="55"/>
      <c r="CQ8" s="85"/>
      <c r="CR8" s="45"/>
      <c r="CS8" s="45"/>
      <c r="CT8" s="45"/>
      <c r="CU8" s="80">
        <f t="shared" si="10"/>
        <v>0</v>
      </c>
      <c r="CV8" s="45">
        <v>0</v>
      </c>
      <c r="CW8" s="45"/>
      <c r="CX8" s="80">
        <f t="shared" si="11"/>
        <v>0</v>
      </c>
      <c r="CY8" s="45">
        <v>0</v>
      </c>
      <c r="CZ8" s="45"/>
      <c r="DA8" s="45"/>
      <c r="DB8" s="86">
        <f t="shared" si="12"/>
        <v>0</v>
      </c>
      <c r="DC8" s="55">
        <v>0</v>
      </c>
      <c r="DD8" s="76"/>
      <c r="DE8" s="76"/>
      <c r="DG8" s="76"/>
      <c r="DH8" s="56">
        <f t="shared" si="13"/>
        <v>262.7</v>
      </c>
      <c r="DI8" s="70">
        <f aca="true" t="shared" si="15" ref="DI8:DI22">BH8+BM8+BR8+BS8+BT8+BU8+BV8+BZ8+CA8+CB8+CC8+CD8+CJ8+CM8+CP8+CQ8+CU8+CX8</f>
        <v>0</v>
      </c>
      <c r="DJ8" s="136">
        <f t="shared" si="14"/>
        <v>135.5</v>
      </c>
    </row>
    <row r="9" spans="2:114" ht="15.75" thickBot="1">
      <c r="B9" s="125"/>
      <c r="C9" s="36"/>
      <c r="D9" s="98" t="s">
        <v>97</v>
      </c>
      <c r="E9" s="122">
        <f t="shared" si="0"/>
        <v>716.5</v>
      </c>
      <c r="F9" s="37">
        <v>407.3</v>
      </c>
      <c r="G9" s="37">
        <v>155.4</v>
      </c>
      <c r="H9" s="37"/>
      <c r="I9" s="37">
        <v>15</v>
      </c>
      <c r="J9" s="37">
        <v>2</v>
      </c>
      <c r="K9" s="37">
        <v>73</v>
      </c>
      <c r="L9" s="37">
        <v>45</v>
      </c>
      <c r="M9" s="37">
        <v>11</v>
      </c>
      <c r="N9" s="37"/>
      <c r="O9" s="37">
        <v>7.8</v>
      </c>
      <c r="P9" s="81"/>
      <c r="Q9" s="38"/>
      <c r="R9" s="38"/>
      <c r="S9" s="38"/>
      <c r="T9" s="38"/>
      <c r="U9" s="38"/>
      <c r="V9" s="38"/>
      <c r="W9" s="38"/>
      <c r="X9" s="38"/>
      <c r="Y9" s="80"/>
      <c r="Z9" s="38"/>
      <c r="AA9" s="38"/>
      <c r="AB9" s="38"/>
      <c r="AC9" s="38"/>
      <c r="AD9" s="38"/>
      <c r="AE9" s="38"/>
      <c r="AF9" s="39"/>
      <c r="AG9" s="80"/>
      <c r="AH9" s="38"/>
      <c r="AI9" s="38"/>
      <c r="AJ9" s="38"/>
      <c r="AK9" s="38"/>
      <c r="AL9" s="39"/>
      <c r="AM9" s="40"/>
      <c r="AN9" s="80"/>
      <c r="AO9" s="42"/>
      <c r="AP9" s="43"/>
      <c r="AQ9" s="80"/>
      <c r="AR9" s="44"/>
      <c r="AS9" s="42"/>
      <c r="AT9" s="42"/>
      <c r="AU9" s="42"/>
      <c r="AV9" s="42"/>
      <c r="AW9" s="42"/>
      <c r="AX9" s="42"/>
      <c r="AY9" s="83"/>
      <c r="AZ9" s="75"/>
      <c r="BA9" s="42"/>
      <c r="BB9" s="80"/>
      <c r="BC9" s="45"/>
      <c r="BD9" s="45"/>
      <c r="BE9" s="45"/>
      <c r="BF9" s="45"/>
      <c r="BG9" s="46"/>
      <c r="BH9" s="82">
        <f t="shared" si="5"/>
        <v>0</v>
      </c>
      <c r="BI9" s="41"/>
      <c r="BJ9" s="41"/>
      <c r="BK9" s="41"/>
      <c r="BL9" s="41"/>
      <c r="BM9" s="82"/>
      <c r="BN9" s="41"/>
      <c r="BO9" s="41"/>
      <c r="BP9" s="41"/>
      <c r="BQ9" s="41"/>
      <c r="BR9" s="41"/>
      <c r="BS9" s="41"/>
      <c r="BT9" s="41"/>
      <c r="BU9" s="41"/>
      <c r="BV9" s="83">
        <f t="shared" si="7"/>
        <v>0</v>
      </c>
      <c r="BW9" s="45">
        <v>0</v>
      </c>
      <c r="BX9" s="41"/>
      <c r="BY9" s="41"/>
      <c r="BZ9" s="41"/>
      <c r="CA9" s="73"/>
      <c r="CB9" s="73"/>
      <c r="CC9" s="74"/>
      <c r="CD9" s="83"/>
      <c r="CE9" s="75"/>
      <c r="CF9" s="42"/>
      <c r="CG9" s="75"/>
      <c r="CH9" s="75"/>
      <c r="CI9" s="43"/>
      <c r="CJ9" s="82">
        <f t="shared" si="9"/>
        <v>0</v>
      </c>
      <c r="CK9" s="53"/>
      <c r="CL9" s="54"/>
      <c r="CM9" s="80"/>
      <c r="CN9" s="45"/>
      <c r="CO9" s="55"/>
      <c r="CP9" s="55"/>
      <c r="CQ9" s="85"/>
      <c r="CR9" s="45"/>
      <c r="CS9" s="45"/>
      <c r="CT9" s="45"/>
      <c r="CU9" s="80">
        <f t="shared" si="10"/>
        <v>0</v>
      </c>
      <c r="CV9" s="45"/>
      <c r="CW9" s="45"/>
      <c r="CX9" s="80">
        <f t="shared" si="11"/>
        <v>0</v>
      </c>
      <c r="CY9" s="45">
        <v>0</v>
      </c>
      <c r="CZ9" s="45"/>
      <c r="DA9" s="45"/>
      <c r="DB9" s="86">
        <f t="shared" si="12"/>
        <v>0</v>
      </c>
      <c r="DC9" s="55">
        <v>0</v>
      </c>
      <c r="DD9" s="76"/>
      <c r="DE9" s="76"/>
      <c r="DG9" s="76"/>
      <c r="DH9" s="56">
        <f t="shared" si="13"/>
        <v>716.5</v>
      </c>
      <c r="DI9" s="70">
        <f t="shared" si="15"/>
        <v>0</v>
      </c>
      <c r="DJ9" s="136">
        <f t="shared" si="14"/>
        <v>562.7</v>
      </c>
    </row>
    <row r="10" spans="2:114" ht="15.75" thickBot="1">
      <c r="B10" s="125"/>
      <c r="C10" s="140" t="s">
        <v>108</v>
      </c>
      <c r="D10" s="99" t="s">
        <v>98</v>
      </c>
      <c r="E10" s="122">
        <f t="shared" si="0"/>
        <v>1004</v>
      </c>
      <c r="F10" s="37">
        <v>506.9</v>
      </c>
      <c r="G10" s="37">
        <v>161.6</v>
      </c>
      <c r="H10" s="37"/>
      <c r="I10" s="37">
        <v>12.5</v>
      </c>
      <c r="J10" s="37">
        <v>4.1</v>
      </c>
      <c r="K10" s="37">
        <v>255.5</v>
      </c>
      <c r="L10" s="37">
        <v>29.1</v>
      </c>
      <c r="M10" s="37">
        <v>13.4</v>
      </c>
      <c r="N10" s="37"/>
      <c r="O10" s="37">
        <v>20.9</v>
      </c>
      <c r="P10" s="81"/>
      <c r="Q10" s="38"/>
      <c r="R10" s="38"/>
      <c r="S10" s="38"/>
      <c r="T10" s="38"/>
      <c r="U10" s="38"/>
      <c r="V10" s="38"/>
      <c r="W10" s="38"/>
      <c r="X10" s="38"/>
      <c r="Y10" s="80"/>
      <c r="Z10" s="38"/>
      <c r="AA10" s="38"/>
      <c r="AB10" s="38"/>
      <c r="AC10" s="38"/>
      <c r="AD10" s="38"/>
      <c r="AE10" s="38"/>
      <c r="AF10" s="39"/>
      <c r="AG10" s="80"/>
      <c r="AH10" s="38"/>
      <c r="AI10" s="38"/>
      <c r="AJ10" s="38"/>
      <c r="AK10" s="38"/>
      <c r="AL10" s="39"/>
      <c r="AM10" s="40"/>
      <c r="AN10" s="80"/>
      <c r="AO10" s="42"/>
      <c r="AP10" s="43"/>
      <c r="AQ10" s="80"/>
      <c r="AR10" s="44"/>
      <c r="AS10" s="42"/>
      <c r="AT10" s="42"/>
      <c r="AU10" s="42"/>
      <c r="AV10" s="42"/>
      <c r="AW10" s="42"/>
      <c r="AX10" s="42"/>
      <c r="AY10" s="83"/>
      <c r="AZ10" s="75"/>
      <c r="BA10" s="42"/>
      <c r="BB10" s="80"/>
      <c r="BC10" s="45"/>
      <c r="BD10" s="45"/>
      <c r="BE10" s="45"/>
      <c r="BF10" s="45"/>
      <c r="BG10" s="46"/>
      <c r="BH10" s="82">
        <f t="shared" si="5"/>
        <v>0</v>
      </c>
      <c r="BI10" s="41"/>
      <c r="BJ10" s="41"/>
      <c r="BK10" s="41"/>
      <c r="BL10" s="41"/>
      <c r="BM10" s="82"/>
      <c r="BN10" s="41"/>
      <c r="BO10" s="41"/>
      <c r="BP10" s="41"/>
      <c r="BQ10" s="41"/>
      <c r="BR10" s="41"/>
      <c r="BS10" s="41"/>
      <c r="BT10" s="41"/>
      <c r="BU10" s="41"/>
      <c r="BV10" s="83">
        <f t="shared" si="7"/>
        <v>6.4</v>
      </c>
      <c r="BW10" s="45">
        <v>6.4</v>
      </c>
      <c r="BX10" s="41"/>
      <c r="BY10" s="41"/>
      <c r="BZ10" s="41"/>
      <c r="CA10" s="73"/>
      <c r="CB10" s="73"/>
      <c r="CC10" s="74"/>
      <c r="CD10" s="83"/>
      <c r="CE10" s="75"/>
      <c r="CF10" s="42"/>
      <c r="CG10" s="75"/>
      <c r="CH10" s="75"/>
      <c r="CI10" s="43"/>
      <c r="CJ10" s="82">
        <f t="shared" si="9"/>
        <v>0</v>
      </c>
      <c r="CK10" s="53"/>
      <c r="CL10" s="54"/>
      <c r="CM10" s="80"/>
      <c r="CN10" s="45"/>
      <c r="CO10" s="55"/>
      <c r="CP10" s="55"/>
      <c r="CQ10" s="85"/>
      <c r="CR10" s="45"/>
      <c r="CS10" s="45"/>
      <c r="CT10" s="45"/>
      <c r="CU10" s="80">
        <f t="shared" si="10"/>
        <v>3.4</v>
      </c>
      <c r="CV10" s="45">
        <v>3.4</v>
      </c>
      <c r="CW10" s="45"/>
      <c r="CX10" s="80">
        <f t="shared" si="11"/>
        <v>6.4</v>
      </c>
      <c r="CY10" s="45">
        <v>6.4</v>
      </c>
      <c r="CZ10" s="45"/>
      <c r="DA10" s="45"/>
      <c r="DB10" s="86">
        <f t="shared" si="12"/>
        <v>8.1</v>
      </c>
      <c r="DC10" s="55">
        <v>8.1</v>
      </c>
      <c r="DD10" s="76"/>
      <c r="DE10" s="76"/>
      <c r="DG10" s="76"/>
      <c r="DH10" s="56">
        <f t="shared" si="13"/>
        <v>1004</v>
      </c>
      <c r="DI10" s="70">
        <f t="shared" si="15"/>
        <v>16.2</v>
      </c>
      <c r="DJ10" s="136">
        <f t="shared" si="14"/>
        <v>668.5</v>
      </c>
    </row>
    <row r="11" spans="2:114" ht="15.75" thickBot="1">
      <c r="B11" s="35"/>
      <c r="C11" s="123"/>
      <c r="D11" s="97" t="s">
        <v>72</v>
      </c>
      <c r="E11" s="122">
        <f t="shared" si="0"/>
        <v>2554.5</v>
      </c>
      <c r="F11" s="58">
        <v>1574.6</v>
      </c>
      <c r="G11" s="58">
        <v>475.5</v>
      </c>
      <c r="H11" s="58">
        <v>80.5</v>
      </c>
      <c r="I11" s="58">
        <v>30.1</v>
      </c>
      <c r="J11" s="58">
        <v>9.2</v>
      </c>
      <c r="K11" s="58">
        <v>236.4</v>
      </c>
      <c r="L11" s="58">
        <v>81.5</v>
      </c>
      <c r="M11" s="58">
        <v>34.4</v>
      </c>
      <c r="N11" s="58"/>
      <c r="O11" s="58">
        <v>32.3</v>
      </c>
      <c r="P11" s="81">
        <f>Q11+R11+S11+T11+U11+V11+W11+X11</f>
        <v>0</v>
      </c>
      <c r="Q11" s="59"/>
      <c r="R11" s="59"/>
      <c r="S11" s="59"/>
      <c r="T11" s="59"/>
      <c r="U11" s="59"/>
      <c r="V11" s="59"/>
      <c r="W11" s="59"/>
      <c r="X11" s="59"/>
      <c r="Y11" s="80">
        <f>Z11+AA11+AB11+AC11+AD11+AE11+AF11</f>
        <v>0</v>
      </c>
      <c r="Z11" s="59"/>
      <c r="AA11" s="59"/>
      <c r="AB11" s="59"/>
      <c r="AC11" s="59"/>
      <c r="AD11" s="59"/>
      <c r="AE11" s="59"/>
      <c r="AF11" s="60"/>
      <c r="AG11" s="80">
        <f>AH11+AI11+AJ11+AK11+AL11</f>
        <v>0</v>
      </c>
      <c r="AH11" s="59"/>
      <c r="AI11" s="59"/>
      <c r="AJ11" s="59"/>
      <c r="AK11" s="59"/>
      <c r="AL11" s="60"/>
      <c r="AM11" s="61"/>
      <c r="AN11" s="80">
        <f>AO11+AP11</f>
        <v>0</v>
      </c>
      <c r="AO11" s="63"/>
      <c r="AP11" s="64"/>
      <c r="AQ11" s="80">
        <f>AR11+AS11+AT11+AU11+AV11+AW11+AX11</f>
        <v>0</v>
      </c>
      <c r="AR11" s="65"/>
      <c r="AS11" s="63"/>
      <c r="AT11" s="63"/>
      <c r="AU11" s="63"/>
      <c r="AV11" s="63"/>
      <c r="AW11" s="63"/>
      <c r="AX11" s="63"/>
      <c r="AY11" s="83">
        <f>AZ11+BA11</f>
        <v>0</v>
      </c>
      <c r="AZ11" s="70"/>
      <c r="BA11" s="63"/>
      <c r="BB11" s="80">
        <f>BC11+BD11+BE11+BF11+BG11</f>
        <v>0</v>
      </c>
      <c r="BC11" s="66"/>
      <c r="BD11" s="66"/>
      <c r="BE11" s="66"/>
      <c r="BF11" s="66"/>
      <c r="BG11" s="67"/>
      <c r="BH11" s="82">
        <f t="shared" si="5"/>
        <v>75</v>
      </c>
      <c r="BI11" s="62"/>
      <c r="BJ11" s="62">
        <v>75</v>
      </c>
      <c r="BK11" s="62"/>
      <c r="BL11" s="62"/>
      <c r="BM11" s="82">
        <f>BN11+BO11+BP11+BQ11</f>
        <v>0</v>
      </c>
      <c r="BN11" s="62"/>
      <c r="BO11" s="62"/>
      <c r="BP11" s="62"/>
      <c r="BQ11" s="62"/>
      <c r="BR11" s="62"/>
      <c r="BS11" s="62"/>
      <c r="BT11" s="62"/>
      <c r="BU11" s="62"/>
      <c r="BV11" s="83">
        <f t="shared" si="7"/>
        <v>6.4</v>
      </c>
      <c r="BW11" s="66">
        <v>6.4</v>
      </c>
      <c r="BX11" s="62"/>
      <c r="BY11" s="62"/>
      <c r="BZ11" s="62"/>
      <c r="CA11" s="68"/>
      <c r="CB11" s="68"/>
      <c r="CC11" s="69"/>
      <c r="CD11" s="83">
        <f>CE11+CF11+CG11+CH11+CI11</f>
        <v>0</v>
      </c>
      <c r="CE11" s="70"/>
      <c r="CF11" s="63"/>
      <c r="CG11" s="70"/>
      <c r="CH11" s="70"/>
      <c r="CI11" s="64"/>
      <c r="CJ11" s="82">
        <f t="shared" si="9"/>
        <v>0</v>
      </c>
      <c r="CK11" s="53"/>
      <c r="CL11" s="54"/>
      <c r="CM11" s="80">
        <f>CN11+CO11</f>
        <v>0</v>
      </c>
      <c r="CN11" s="66"/>
      <c r="CO11" s="71"/>
      <c r="CP11" s="71"/>
      <c r="CQ11" s="85">
        <f>CR11+CS11+CT11</f>
        <v>0</v>
      </c>
      <c r="CR11" s="66"/>
      <c r="CS11" s="66"/>
      <c r="CT11" s="66"/>
      <c r="CU11" s="80">
        <f t="shared" si="10"/>
        <v>3.4</v>
      </c>
      <c r="CV11" s="66">
        <v>3.4</v>
      </c>
      <c r="CW11" s="66"/>
      <c r="CX11" s="80">
        <f t="shared" si="11"/>
        <v>6.4</v>
      </c>
      <c r="CY11" s="66">
        <v>6.4</v>
      </c>
      <c r="CZ11" s="66"/>
      <c r="DA11" s="66"/>
      <c r="DB11" s="86">
        <f t="shared" si="12"/>
        <v>8.1</v>
      </c>
      <c r="DC11" s="71">
        <v>8.1</v>
      </c>
      <c r="DD11" s="72"/>
      <c r="DE11" s="65"/>
      <c r="DF11" s="119"/>
      <c r="DG11" s="70">
        <f>F11+G11+H11+I11+J11+K11+L11+M11+N11+O11+Q11+R11+S11+T11+U11+V11+W11+X11+Z11+AA11+AB11+AC11+AD11+AE11+AF11+AH11+AI11+AJ11+AK11+AL11+AO11+AP11+AR11+AS11+AT11+AU11+AV11+AW11+AX11+AZ11+BA11+BC11+BD11+BE11+BF11+BG11</f>
        <v>2554.5</v>
      </c>
      <c r="DH11" s="70">
        <f t="shared" si="13"/>
        <v>2554.5</v>
      </c>
      <c r="DI11" s="70">
        <f t="shared" si="15"/>
        <v>91.2</v>
      </c>
      <c r="DJ11" s="136">
        <f t="shared" si="14"/>
        <v>2050.1</v>
      </c>
    </row>
    <row r="12" spans="2:114" ht="15.75" thickBot="1">
      <c r="B12" s="125"/>
      <c r="C12" s="36"/>
      <c r="D12" s="98" t="s">
        <v>99</v>
      </c>
      <c r="E12" s="122">
        <f t="shared" si="0"/>
        <v>866.1</v>
      </c>
      <c r="F12" s="58">
        <v>450</v>
      </c>
      <c r="G12" s="58">
        <v>135.9</v>
      </c>
      <c r="H12" s="58">
        <v>80.5</v>
      </c>
      <c r="I12" s="58">
        <v>10</v>
      </c>
      <c r="J12" s="58">
        <v>3</v>
      </c>
      <c r="K12" s="58">
        <v>136.4</v>
      </c>
      <c r="L12" s="58">
        <v>27</v>
      </c>
      <c r="M12" s="58">
        <v>11</v>
      </c>
      <c r="N12" s="58"/>
      <c r="O12" s="58">
        <v>12.3</v>
      </c>
      <c r="P12" s="81"/>
      <c r="Q12" s="59"/>
      <c r="R12" s="59"/>
      <c r="S12" s="59"/>
      <c r="T12" s="59"/>
      <c r="U12" s="59"/>
      <c r="V12" s="59"/>
      <c r="W12" s="59"/>
      <c r="X12" s="59"/>
      <c r="Y12" s="80"/>
      <c r="Z12" s="59"/>
      <c r="AA12" s="59"/>
      <c r="AB12" s="59"/>
      <c r="AC12" s="59"/>
      <c r="AD12" s="59"/>
      <c r="AE12" s="59"/>
      <c r="AF12" s="60"/>
      <c r="AG12" s="80"/>
      <c r="AH12" s="59"/>
      <c r="AI12" s="59"/>
      <c r="AJ12" s="59"/>
      <c r="AK12" s="59"/>
      <c r="AL12" s="60"/>
      <c r="AM12" s="61"/>
      <c r="AN12" s="80"/>
      <c r="AO12" s="63"/>
      <c r="AP12" s="64"/>
      <c r="AQ12" s="80"/>
      <c r="AR12" s="65"/>
      <c r="AS12" s="63"/>
      <c r="AT12" s="63"/>
      <c r="AU12" s="63"/>
      <c r="AV12" s="63"/>
      <c r="AW12" s="63"/>
      <c r="AX12" s="63"/>
      <c r="AY12" s="83"/>
      <c r="AZ12" s="70"/>
      <c r="BA12" s="63"/>
      <c r="BB12" s="80"/>
      <c r="BC12" s="66"/>
      <c r="BD12" s="66"/>
      <c r="BE12" s="66"/>
      <c r="BF12" s="66"/>
      <c r="BG12" s="67"/>
      <c r="BH12" s="82">
        <f t="shared" si="5"/>
        <v>75</v>
      </c>
      <c r="BI12" s="62"/>
      <c r="BJ12" s="62">
        <v>75</v>
      </c>
      <c r="BK12" s="62"/>
      <c r="BL12" s="62"/>
      <c r="BM12" s="82"/>
      <c r="BN12" s="62"/>
      <c r="BO12" s="62"/>
      <c r="BP12" s="62"/>
      <c r="BQ12" s="62"/>
      <c r="BR12" s="62"/>
      <c r="BS12" s="62"/>
      <c r="BT12" s="62"/>
      <c r="BU12" s="62"/>
      <c r="BV12" s="83">
        <f t="shared" si="7"/>
        <v>2.1</v>
      </c>
      <c r="BW12" s="66">
        <v>2.1</v>
      </c>
      <c r="BX12" s="62"/>
      <c r="BY12" s="62"/>
      <c r="BZ12" s="62"/>
      <c r="CA12" s="68"/>
      <c r="CB12" s="68"/>
      <c r="CC12" s="69"/>
      <c r="CD12" s="83"/>
      <c r="CE12" s="70"/>
      <c r="CF12" s="63"/>
      <c r="CG12" s="70"/>
      <c r="CH12" s="70"/>
      <c r="CI12" s="64"/>
      <c r="CJ12" s="82">
        <f t="shared" si="9"/>
        <v>0</v>
      </c>
      <c r="CK12" s="53"/>
      <c r="CL12" s="54"/>
      <c r="CM12" s="80"/>
      <c r="CN12" s="66"/>
      <c r="CO12" s="71"/>
      <c r="CP12" s="71"/>
      <c r="CQ12" s="85"/>
      <c r="CR12" s="66"/>
      <c r="CS12" s="66"/>
      <c r="CT12" s="66"/>
      <c r="CU12" s="80">
        <f t="shared" si="10"/>
        <v>3.4</v>
      </c>
      <c r="CV12" s="66">
        <v>3.4</v>
      </c>
      <c r="CW12" s="66"/>
      <c r="CX12" s="80">
        <f t="shared" si="11"/>
        <v>2.1</v>
      </c>
      <c r="CY12" s="66">
        <v>2.1</v>
      </c>
      <c r="CZ12" s="66"/>
      <c r="DA12" s="66"/>
      <c r="DB12" s="86">
        <f t="shared" si="12"/>
        <v>2.7</v>
      </c>
      <c r="DC12" s="71">
        <v>2.7</v>
      </c>
      <c r="DD12" s="72"/>
      <c r="DE12" s="72"/>
      <c r="DG12" s="72"/>
      <c r="DH12" s="72">
        <f t="shared" si="13"/>
        <v>866.1</v>
      </c>
      <c r="DI12" s="70">
        <f t="shared" si="15"/>
        <v>82.6</v>
      </c>
      <c r="DJ12" s="136">
        <f t="shared" si="14"/>
        <v>585.9</v>
      </c>
    </row>
    <row r="13" spans="2:114" ht="15.75" thickBot="1">
      <c r="B13" s="125"/>
      <c r="C13" s="36"/>
      <c r="D13" s="98" t="s">
        <v>100</v>
      </c>
      <c r="E13" s="122">
        <f t="shared" si="0"/>
        <v>866.1</v>
      </c>
      <c r="F13" s="58">
        <v>564.6</v>
      </c>
      <c r="G13" s="58">
        <v>170.5</v>
      </c>
      <c r="H13" s="58"/>
      <c r="I13" s="58">
        <v>10</v>
      </c>
      <c r="J13" s="58">
        <v>3</v>
      </c>
      <c r="K13" s="58">
        <v>70</v>
      </c>
      <c r="L13" s="58">
        <v>27</v>
      </c>
      <c r="M13" s="58">
        <v>11</v>
      </c>
      <c r="N13" s="58"/>
      <c r="O13" s="58">
        <v>10</v>
      </c>
      <c r="P13" s="81"/>
      <c r="Q13" s="59"/>
      <c r="R13" s="59"/>
      <c r="S13" s="59"/>
      <c r="T13" s="59"/>
      <c r="U13" s="59"/>
      <c r="V13" s="59"/>
      <c r="W13" s="59"/>
      <c r="X13" s="59"/>
      <c r="Y13" s="80"/>
      <c r="Z13" s="59"/>
      <c r="AA13" s="59"/>
      <c r="AB13" s="59"/>
      <c r="AC13" s="59"/>
      <c r="AD13" s="59"/>
      <c r="AE13" s="59"/>
      <c r="AF13" s="60"/>
      <c r="AG13" s="80"/>
      <c r="AH13" s="59"/>
      <c r="AI13" s="59"/>
      <c r="AJ13" s="59"/>
      <c r="AK13" s="59"/>
      <c r="AL13" s="60"/>
      <c r="AM13" s="61"/>
      <c r="AN13" s="80"/>
      <c r="AO13" s="63"/>
      <c r="AP13" s="64"/>
      <c r="AQ13" s="80"/>
      <c r="AR13" s="65"/>
      <c r="AS13" s="63"/>
      <c r="AT13" s="63"/>
      <c r="AU13" s="63"/>
      <c r="AV13" s="63"/>
      <c r="AW13" s="63"/>
      <c r="AX13" s="63"/>
      <c r="AY13" s="83"/>
      <c r="AZ13" s="70"/>
      <c r="BA13" s="63"/>
      <c r="BB13" s="80"/>
      <c r="BC13" s="66"/>
      <c r="BD13" s="66"/>
      <c r="BE13" s="66"/>
      <c r="BF13" s="66"/>
      <c r="BG13" s="67"/>
      <c r="BH13" s="82">
        <f t="shared" si="5"/>
        <v>0</v>
      </c>
      <c r="BI13" s="62"/>
      <c r="BJ13" s="62"/>
      <c r="BK13" s="62"/>
      <c r="BL13" s="62"/>
      <c r="BM13" s="82"/>
      <c r="BN13" s="62"/>
      <c r="BO13" s="62"/>
      <c r="BP13" s="62"/>
      <c r="BQ13" s="62"/>
      <c r="BR13" s="62"/>
      <c r="BS13" s="62"/>
      <c r="BT13" s="62"/>
      <c r="BU13" s="62"/>
      <c r="BV13" s="83">
        <f t="shared" si="7"/>
        <v>2.1</v>
      </c>
      <c r="BW13" s="66">
        <v>2.1</v>
      </c>
      <c r="BX13" s="62"/>
      <c r="BY13" s="62"/>
      <c r="BZ13" s="62"/>
      <c r="CA13" s="68"/>
      <c r="CB13" s="68"/>
      <c r="CC13" s="69"/>
      <c r="CD13" s="83"/>
      <c r="CE13" s="70"/>
      <c r="CF13" s="63"/>
      <c r="CG13" s="70"/>
      <c r="CH13" s="70"/>
      <c r="CI13" s="64"/>
      <c r="CJ13" s="82">
        <f t="shared" si="9"/>
        <v>0</v>
      </c>
      <c r="CK13" s="53"/>
      <c r="CL13" s="54"/>
      <c r="CM13" s="80"/>
      <c r="CN13" s="66"/>
      <c r="CO13" s="71"/>
      <c r="CP13" s="71"/>
      <c r="CQ13" s="85"/>
      <c r="CR13" s="66"/>
      <c r="CS13" s="66"/>
      <c r="CT13" s="66"/>
      <c r="CU13" s="80">
        <f t="shared" si="10"/>
        <v>0</v>
      </c>
      <c r="CV13" s="66"/>
      <c r="CW13" s="66"/>
      <c r="CX13" s="80">
        <f t="shared" si="11"/>
        <v>2.1</v>
      </c>
      <c r="CY13" s="66">
        <v>2.1</v>
      </c>
      <c r="CZ13" s="66"/>
      <c r="DA13" s="66"/>
      <c r="DB13" s="86">
        <f t="shared" si="12"/>
        <v>2.7</v>
      </c>
      <c r="DC13" s="71">
        <v>2.7</v>
      </c>
      <c r="DD13" s="72"/>
      <c r="DE13" s="72"/>
      <c r="DG13" s="72"/>
      <c r="DH13" s="72">
        <f t="shared" si="13"/>
        <v>866.1</v>
      </c>
      <c r="DI13" s="70">
        <f t="shared" si="15"/>
        <v>4.2</v>
      </c>
      <c r="DJ13" s="136">
        <f t="shared" si="14"/>
        <v>735.1</v>
      </c>
    </row>
    <row r="14" spans="2:114" ht="15.75" thickBot="1">
      <c r="B14" s="125"/>
      <c r="C14" s="36"/>
      <c r="D14" s="99" t="s">
        <v>101</v>
      </c>
      <c r="E14" s="122">
        <f t="shared" si="0"/>
        <v>822.3</v>
      </c>
      <c r="F14" s="58">
        <v>560</v>
      </c>
      <c r="G14" s="58">
        <v>169.1</v>
      </c>
      <c r="H14" s="58"/>
      <c r="I14" s="58">
        <v>10.1</v>
      </c>
      <c r="J14" s="58">
        <v>3.2</v>
      </c>
      <c r="K14" s="58">
        <v>30</v>
      </c>
      <c r="L14" s="58">
        <v>27.5</v>
      </c>
      <c r="M14" s="58">
        <v>12.4</v>
      </c>
      <c r="N14" s="58"/>
      <c r="O14" s="58">
        <v>10</v>
      </c>
      <c r="P14" s="81"/>
      <c r="Q14" s="59"/>
      <c r="R14" s="59"/>
      <c r="S14" s="59"/>
      <c r="T14" s="59"/>
      <c r="U14" s="59"/>
      <c r="V14" s="59"/>
      <c r="W14" s="59"/>
      <c r="X14" s="59"/>
      <c r="Y14" s="80"/>
      <c r="Z14" s="59"/>
      <c r="AA14" s="59"/>
      <c r="AB14" s="59"/>
      <c r="AC14" s="59"/>
      <c r="AD14" s="59"/>
      <c r="AE14" s="59"/>
      <c r="AF14" s="60"/>
      <c r="AG14" s="80"/>
      <c r="AH14" s="59"/>
      <c r="AI14" s="59"/>
      <c r="AJ14" s="59"/>
      <c r="AK14" s="59"/>
      <c r="AL14" s="60"/>
      <c r="AM14" s="61"/>
      <c r="AN14" s="80"/>
      <c r="AO14" s="63"/>
      <c r="AP14" s="64"/>
      <c r="AQ14" s="80"/>
      <c r="AR14" s="65"/>
      <c r="AS14" s="63"/>
      <c r="AT14" s="63"/>
      <c r="AU14" s="63"/>
      <c r="AV14" s="63"/>
      <c r="AW14" s="63"/>
      <c r="AX14" s="63"/>
      <c r="AY14" s="83"/>
      <c r="AZ14" s="70"/>
      <c r="BA14" s="63"/>
      <c r="BB14" s="80"/>
      <c r="BC14" s="66"/>
      <c r="BD14" s="66"/>
      <c r="BE14" s="66"/>
      <c r="BF14" s="66"/>
      <c r="BG14" s="67"/>
      <c r="BH14" s="82">
        <f t="shared" si="5"/>
        <v>0</v>
      </c>
      <c r="BI14" s="62"/>
      <c r="BJ14" s="62"/>
      <c r="BK14" s="62"/>
      <c r="BL14" s="62"/>
      <c r="BM14" s="82"/>
      <c r="BN14" s="62"/>
      <c r="BO14" s="62"/>
      <c r="BP14" s="62"/>
      <c r="BQ14" s="62"/>
      <c r="BR14" s="62"/>
      <c r="BS14" s="62"/>
      <c r="BT14" s="62"/>
      <c r="BU14" s="62"/>
      <c r="BV14" s="83">
        <f t="shared" si="7"/>
        <v>2.2</v>
      </c>
      <c r="BW14" s="66">
        <v>2.2</v>
      </c>
      <c r="BX14" s="62"/>
      <c r="BY14" s="62"/>
      <c r="BZ14" s="62"/>
      <c r="CA14" s="68"/>
      <c r="CB14" s="68"/>
      <c r="CC14" s="69"/>
      <c r="CD14" s="83"/>
      <c r="CE14" s="70"/>
      <c r="CF14" s="63"/>
      <c r="CG14" s="70"/>
      <c r="CH14" s="70"/>
      <c r="CI14" s="64"/>
      <c r="CJ14" s="82">
        <f t="shared" si="9"/>
        <v>0</v>
      </c>
      <c r="CK14" s="53"/>
      <c r="CL14" s="54"/>
      <c r="CM14" s="80"/>
      <c r="CN14" s="66"/>
      <c r="CO14" s="71"/>
      <c r="CP14" s="71"/>
      <c r="CQ14" s="85"/>
      <c r="CR14" s="66"/>
      <c r="CS14" s="66"/>
      <c r="CT14" s="66"/>
      <c r="CU14" s="80">
        <f t="shared" si="10"/>
        <v>0</v>
      </c>
      <c r="CV14" s="66"/>
      <c r="CW14" s="66"/>
      <c r="CX14" s="80">
        <f t="shared" si="11"/>
        <v>2.2</v>
      </c>
      <c r="CY14" s="66">
        <v>2.2</v>
      </c>
      <c r="CZ14" s="66"/>
      <c r="DA14" s="66"/>
      <c r="DB14" s="86">
        <f t="shared" si="12"/>
        <v>2.7</v>
      </c>
      <c r="DC14" s="71">
        <v>2.7</v>
      </c>
      <c r="DD14" s="72"/>
      <c r="DE14" s="72"/>
      <c r="DG14" s="72"/>
      <c r="DH14" s="72">
        <f t="shared" si="13"/>
        <v>822.3</v>
      </c>
      <c r="DI14" s="70">
        <f t="shared" si="15"/>
        <v>4.4</v>
      </c>
      <c r="DJ14" s="136">
        <f t="shared" si="14"/>
        <v>729.1</v>
      </c>
    </row>
    <row r="15" spans="2:114" ht="15.75" thickBot="1">
      <c r="B15" s="77"/>
      <c r="C15" s="141" t="s">
        <v>108</v>
      </c>
      <c r="D15" s="97" t="s">
        <v>73</v>
      </c>
      <c r="E15" s="124">
        <f t="shared" si="0"/>
        <v>1684.5</v>
      </c>
      <c r="F15" s="103">
        <v>1049.7</v>
      </c>
      <c r="G15" s="103">
        <v>317</v>
      </c>
      <c r="H15" s="103">
        <v>67.4</v>
      </c>
      <c r="I15" s="103">
        <v>27.5</v>
      </c>
      <c r="J15" s="103">
        <v>9.2</v>
      </c>
      <c r="K15" s="103">
        <v>102.7</v>
      </c>
      <c r="L15" s="103">
        <v>57.7</v>
      </c>
      <c r="M15" s="103">
        <v>27.5</v>
      </c>
      <c r="N15" s="103"/>
      <c r="O15" s="103">
        <v>25.8</v>
      </c>
      <c r="P15" s="104">
        <f>Q15+R15+S15+T15+U15+V15+W15+X15</f>
        <v>0</v>
      </c>
      <c r="Q15" s="105"/>
      <c r="R15" s="105"/>
      <c r="S15" s="105"/>
      <c r="T15" s="105"/>
      <c r="U15" s="105"/>
      <c r="V15" s="105"/>
      <c r="W15" s="105"/>
      <c r="X15" s="105"/>
      <c r="Y15" s="83">
        <f>Z15+AA15+AB15+AC15+AD15+AE15+AF15</f>
        <v>0</v>
      </c>
      <c r="Z15" s="105"/>
      <c r="AA15" s="105"/>
      <c r="AB15" s="105"/>
      <c r="AC15" s="105"/>
      <c r="AD15" s="105"/>
      <c r="AE15" s="105"/>
      <c r="AF15" s="106"/>
      <c r="AG15" s="83">
        <f>AH15+AI15+AJ15+AK15+AL15</f>
        <v>0</v>
      </c>
      <c r="AH15" s="105"/>
      <c r="AI15" s="105"/>
      <c r="AJ15" s="105"/>
      <c r="AK15" s="105"/>
      <c r="AL15" s="106"/>
      <c r="AM15" s="107"/>
      <c r="AN15" s="83">
        <f>AO15+AP15</f>
        <v>0</v>
      </c>
      <c r="AO15" s="89"/>
      <c r="AP15" s="90"/>
      <c r="AQ15" s="83">
        <f>AR15+AS15+AT15+AU15+AV15+AW15+AX15</f>
        <v>0</v>
      </c>
      <c r="AR15" s="108"/>
      <c r="AS15" s="89"/>
      <c r="AT15" s="89"/>
      <c r="AU15" s="89"/>
      <c r="AV15" s="89"/>
      <c r="AW15" s="89"/>
      <c r="AX15" s="89"/>
      <c r="AY15" s="83">
        <f>AZ15+BA15</f>
        <v>0</v>
      </c>
      <c r="AZ15" s="91"/>
      <c r="BA15" s="89"/>
      <c r="BB15" s="83">
        <f>BC15+BD15+BE15+BF15+BG15</f>
        <v>0</v>
      </c>
      <c r="BC15" s="109"/>
      <c r="BD15" s="109"/>
      <c r="BE15" s="109"/>
      <c r="BF15" s="109"/>
      <c r="BG15" s="110"/>
      <c r="BH15" s="111">
        <f t="shared" si="5"/>
        <v>155</v>
      </c>
      <c r="BI15" s="88">
        <v>80</v>
      </c>
      <c r="BJ15" s="88">
        <v>75</v>
      </c>
      <c r="BK15" s="88"/>
      <c r="BL15" s="88"/>
      <c r="BM15" s="111">
        <f>BN15+BO15+BP15+BQ15</f>
        <v>0</v>
      </c>
      <c r="BN15" s="88"/>
      <c r="BO15" s="88"/>
      <c r="BP15" s="88"/>
      <c r="BQ15" s="88"/>
      <c r="BR15" s="88"/>
      <c r="BS15" s="88"/>
      <c r="BT15" s="88"/>
      <c r="BU15" s="88"/>
      <c r="BV15" s="83">
        <f t="shared" si="7"/>
        <v>6.4</v>
      </c>
      <c r="BW15" s="109">
        <v>6.4</v>
      </c>
      <c r="BX15" s="88"/>
      <c r="BY15" s="88"/>
      <c r="BZ15" s="88"/>
      <c r="CA15" s="92"/>
      <c r="CB15" s="92"/>
      <c r="CC15" s="93"/>
      <c r="CD15" s="83">
        <f>CE15+CF15+CG15+CH15+CI15</f>
        <v>100</v>
      </c>
      <c r="CE15" s="91"/>
      <c r="CF15" s="89">
        <v>100</v>
      </c>
      <c r="CG15" s="91"/>
      <c r="CH15" s="91"/>
      <c r="CI15" s="90"/>
      <c r="CJ15" s="111">
        <f t="shared" si="9"/>
        <v>0</v>
      </c>
      <c r="CK15" s="112"/>
      <c r="CL15" s="113"/>
      <c r="CM15" s="83">
        <f>CN15+CO15</f>
        <v>0</v>
      </c>
      <c r="CN15" s="109"/>
      <c r="CO15" s="94"/>
      <c r="CP15" s="94"/>
      <c r="CQ15" s="87">
        <f>CR15+CS15+CT15</f>
        <v>0</v>
      </c>
      <c r="CR15" s="109"/>
      <c r="CS15" s="109"/>
      <c r="CT15" s="109"/>
      <c r="CU15" s="83">
        <f t="shared" si="10"/>
        <v>3.4</v>
      </c>
      <c r="CV15" s="109">
        <v>3.4</v>
      </c>
      <c r="CW15" s="109"/>
      <c r="CX15" s="83">
        <f t="shared" si="11"/>
        <v>6.4</v>
      </c>
      <c r="CY15" s="109">
        <v>6.4</v>
      </c>
      <c r="CZ15" s="109"/>
      <c r="DA15" s="109"/>
      <c r="DB15" s="114">
        <f t="shared" si="12"/>
        <v>8.1</v>
      </c>
      <c r="DC15" s="94">
        <v>8.1</v>
      </c>
      <c r="DD15" s="95"/>
      <c r="DE15" s="108"/>
      <c r="DF15" s="119"/>
      <c r="DG15" s="70">
        <f>F15+G15+H15+I15+J15+K15+L15+M15+N15+O15+Q15+R15+S15+T15+U15+V15+W15+X15+Z15+AA15+AB15+AC15+AD15+AE15+AF15+AH15+AI15+AJ15+AK15+AL15+AO15+AP15+AR15+AS15+AT15+AU15+AV15+AW15+AX15+AZ15+BA15+BC15+BD15+BE15+BF15+BG15</f>
        <v>1684.5</v>
      </c>
      <c r="DH15" s="70">
        <f t="shared" si="13"/>
        <v>1684.5</v>
      </c>
      <c r="DI15" s="70">
        <f t="shared" si="15"/>
        <v>271.2</v>
      </c>
      <c r="DJ15" s="136">
        <f t="shared" si="14"/>
        <v>1366.7</v>
      </c>
    </row>
    <row r="16" spans="2:114" ht="15.75" thickBot="1">
      <c r="B16" s="126"/>
      <c r="C16" s="127"/>
      <c r="D16" s="98" t="s">
        <v>102</v>
      </c>
      <c r="E16" s="122">
        <f t="shared" si="0"/>
        <v>666.1</v>
      </c>
      <c r="F16" s="59">
        <v>400</v>
      </c>
      <c r="G16" s="59">
        <v>120.8</v>
      </c>
      <c r="H16" s="59">
        <v>67.4</v>
      </c>
      <c r="I16" s="59">
        <v>10</v>
      </c>
      <c r="J16" s="59">
        <v>3</v>
      </c>
      <c r="K16" s="59">
        <v>31.7</v>
      </c>
      <c r="L16" s="59">
        <v>19.2</v>
      </c>
      <c r="M16" s="59">
        <v>9</v>
      </c>
      <c r="N16" s="59"/>
      <c r="O16" s="59">
        <v>5</v>
      </c>
      <c r="P16" s="96"/>
      <c r="Q16" s="59"/>
      <c r="R16" s="59"/>
      <c r="S16" s="59"/>
      <c r="T16" s="59"/>
      <c r="U16" s="59"/>
      <c r="V16" s="59"/>
      <c r="W16" s="59"/>
      <c r="X16" s="59"/>
      <c r="Y16" s="96"/>
      <c r="Z16" s="59"/>
      <c r="AA16" s="59"/>
      <c r="AB16" s="59"/>
      <c r="AC16" s="59"/>
      <c r="AD16" s="59"/>
      <c r="AE16" s="59"/>
      <c r="AF16" s="59"/>
      <c r="AG16" s="96"/>
      <c r="AH16" s="59"/>
      <c r="AI16" s="59"/>
      <c r="AJ16" s="59"/>
      <c r="AK16" s="59"/>
      <c r="AL16" s="59"/>
      <c r="AM16" s="96"/>
      <c r="AN16" s="96"/>
      <c r="AO16" s="70"/>
      <c r="AP16" s="70"/>
      <c r="AQ16" s="96"/>
      <c r="AR16" s="70"/>
      <c r="AS16" s="70"/>
      <c r="AT16" s="70"/>
      <c r="AU16" s="70"/>
      <c r="AV16" s="70"/>
      <c r="AW16" s="70"/>
      <c r="AX16" s="70"/>
      <c r="AY16" s="96"/>
      <c r="AZ16" s="70"/>
      <c r="BA16" s="70"/>
      <c r="BB16" s="96"/>
      <c r="BC16" s="70"/>
      <c r="BD16" s="70"/>
      <c r="BE16" s="70"/>
      <c r="BF16" s="70"/>
      <c r="BG16" s="70"/>
      <c r="BH16" s="111">
        <f t="shared" si="5"/>
        <v>155</v>
      </c>
      <c r="BI16" s="68">
        <v>80</v>
      </c>
      <c r="BJ16" s="68">
        <v>75</v>
      </c>
      <c r="BK16" s="68"/>
      <c r="BL16" s="68"/>
      <c r="BM16" s="116"/>
      <c r="BN16" s="68"/>
      <c r="BO16" s="68"/>
      <c r="BP16" s="68"/>
      <c r="BQ16" s="68"/>
      <c r="BR16" s="68"/>
      <c r="BS16" s="68"/>
      <c r="BT16" s="68"/>
      <c r="BU16" s="68"/>
      <c r="BV16" s="83">
        <f t="shared" si="7"/>
        <v>2.1</v>
      </c>
      <c r="BW16" s="70">
        <v>2.1</v>
      </c>
      <c r="BX16" s="68"/>
      <c r="BY16" s="68"/>
      <c r="BZ16" s="68"/>
      <c r="CA16" s="68"/>
      <c r="CB16" s="68"/>
      <c r="CC16" s="68"/>
      <c r="CD16" s="83">
        <f>CE16+CF16+CG16+CH16+CI16</f>
        <v>100</v>
      </c>
      <c r="CE16" s="70"/>
      <c r="CF16" s="70">
        <v>100</v>
      </c>
      <c r="CG16" s="70"/>
      <c r="CH16" s="70"/>
      <c r="CI16" s="70"/>
      <c r="CJ16" s="111">
        <f t="shared" si="9"/>
        <v>0</v>
      </c>
      <c r="CK16" s="117"/>
      <c r="CL16" s="117"/>
      <c r="CM16" s="96"/>
      <c r="CN16" s="70"/>
      <c r="CO16" s="70"/>
      <c r="CP16" s="70"/>
      <c r="CQ16" s="96"/>
      <c r="CR16" s="70"/>
      <c r="CS16" s="70"/>
      <c r="CT16" s="70"/>
      <c r="CU16" s="83">
        <f t="shared" si="10"/>
        <v>3.4</v>
      </c>
      <c r="CV16" s="70">
        <v>3.4</v>
      </c>
      <c r="CW16" s="70"/>
      <c r="CX16" s="83">
        <f t="shared" si="11"/>
        <v>2.1</v>
      </c>
      <c r="CY16" s="70">
        <v>2.1</v>
      </c>
      <c r="CZ16" s="70"/>
      <c r="DA16" s="70"/>
      <c r="DB16" s="114">
        <f t="shared" si="12"/>
        <v>2.7</v>
      </c>
      <c r="DC16" s="70">
        <v>2.7</v>
      </c>
      <c r="DD16" s="70"/>
      <c r="DE16" s="70"/>
      <c r="DF16" s="119"/>
      <c r="DG16" s="70"/>
      <c r="DH16" s="95">
        <f t="shared" si="13"/>
        <v>666.1</v>
      </c>
      <c r="DI16" s="70">
        <f t="shared" si="15"/>
        <v>262.6</v>
      </c>
      <c r="DJ16" s="136">
        <f t="shared" si="14"/>
        <v>520.8</v>
      </c>
    </row>
    <row r="17" spans="2:114" ht="15.75" thickBot="1">
      <c r="B17" s="126"/>
      <c r="C17" s="127"/>
      <c r="D17" s="100" t="s">
        <v>103</v>
      </c>
      <c r="E17" s="122">
        <f t="shared" si="0"/>
        <v>500.2</v>
      </c>
      <c r="F17" s="59">
        <v>325</v>
      </c>
      <c r="G17" s="59">
        <v>98</v>
      </c>
      <c r="H17" s="59"/>
      <c r="I17" s="59">
        <v>10</v>
      </c>
      <c r="J17" s="59">
        <v>3</v>
      </c>
      <c r="K17" s="59">
        <v>31</v>
      </c>
      <c r="L17" s="59">
        <v>19.2</v>
      </c>
      <c r="M17" s="59">
        <v>9</v>
      </c>
      <c r="N17" s="59"/>
      <c r="O17" s="59">
        <v>5</v>
      </c>
      <c r="P17" s="96"/>
      <c r="Q17" s="59"/>
      <c r="R17" s="59"/>
      <c r="S17" s="59"/>
      <c r="T17" s="59"/>
      <c r="U17" s="59"/>
      <c r="V17" s="59"/>
      <c r="W17" s="59"/>
      <c r="X17" s="59"/>
      <c r="Y17" s="96"/>
      <c r="Z17" s="59"/>
      <c r="AA17" s="59"/>
      <c r="AB17" s="59"/>
      <c r="AC17" s="59"/>
      <c r="AD17" s="59"/>
      <c r="AE17" s="59"/>
      <c r="AF17" s="59"/>
      <c r="AG17" s="96"/>
      <c r="AH17" s="59"/>
      <c r="AI17" s="59"/>
      <c r="AJ17" s="59"/>
      <c r="AK17" s="59"/>
      <c r="AL17" s="59"/>
      <c r="AM17" s="96"/>
      <c r="AN17" s="96"/>
      <c r="AO17" s="70"/>
      <c r="AP17" s="70"/>
      <c r="AQ17" s="96"/>
      <c r="AR17" s="70"/>
      <c r="AS17" s="70"/>
      <c r="AT17" s="70"/>
      <c r="AU17" s="70"/>
      <c r="AV17" s="70"/>
      <c r="AW17" s="70"/>
      <c r="AX17" s="70"/>
      <c r="AY17" s="96"/>
      <c r="AZ17" s="70"/>
      <c r="BA17" s="70"/>
      <c r="BB17" s="96"/>
      <c r="BC17" s="70"/>
      <c r="BD17" s="70"/>
      <c r="BE17" s="70"/>
      <c r="BF17" s="70"/>
      <c r="BG17" s="70"/>
      <c r="BH17" s="111">
        <f t="shared" si="5"/>
        <v>0</v>
      </c>
      <c r="BI17" s="68"/>
      <c r="BJ17" s="68"/>
      <c r="BK17" s="68"/>
      <c r="BL17" s="68"/>
      <c r="BM17" s="116"/>
      <c r="BN17" s="68"/>
      <c r="BO17" s="68"/>
      <c r="BP17" s="68"/>
      <c r="BQ17" s="68"/>
      <c r="BR17" s="68"/>
      <c r="BS17" s="68"/>
      <c r="BT17" s="68"/>
      <c r="BU17" s="68"/>
      <c r="BV17" s="83">
        <f t="shared" si="7"/>
        <v>2.1</v>
      </c>
      <c r="BW17" s="70">
        <v>2.1</v>
      </c>
      <c r="BX17" s="68"/>
      <c r="BY17" s="68"/>
      <c r="BZ17" s="68"/>
      <c r="CA17" s="68"/>
      <c r="CB17" s="68"/>
      <c r="CC17" s="68"/>
      <c r="CD17" s="96"/>
      <c r="CE17" s="70"/>
      <c r="CF17" s="70"/>
      <c r="CG17" s="70"/>
      <c r="CH17" s="70"/>
      <c r="CI17" s="70"/>
      <c r="CJ17" s="111">
        <f t="shared" si="9"/>
        <v>0</v>
      </c>
      <c r="CK17" s="117"/>
      <c r="CL17" s="117"/>
      <c r="CM17" s="96"/>
      <c r="CN17" s="70"/>
      <c r="CO17" s="70"/>
      <c r="CP17" s="70"/>
      <c r="CQ17" s="96"/>
      <c r="CR17" s="70"/>
      <c r="CS17" s="70"/>
      <c r="CT17" s="70"/>
      <c r="CU17" s="83">
        <f t="shared" si="10"/>
        <v>0</v>
      </c>
      <c r="CV17" s="70"/>
      <c r="CW17" s="70"/>
      <c r="CX17" s="83">
        <f t="shared" si="11"/>
        <v>2.1</v>
      </c>
      <c r="CY17" s="70">
        <v>2.1</v>
      </c>
      <c r="CZ17" s="70"/>
      <c r="DA17" s="70"/>
      <c r="DB17" s="114">
        <f t="shared" si="12"/>
        <v>2.7</v>
      </c>
      <c r="DC17" s="70">
        <v>2.7</v>
      </c>
      <c r="DD17" s="70"/>
      <c r="DE17" s="70"/>
      <c r="DF17" s="119"/>
      <c r="DG17" s="70"/>
      <c r="DH17" s="95">
        <f t="shared" si="13"/>
        <v>500.2</v>
      </c>
      <c r="DI17" s="70">
        <f t="shared" si="15"/>
        <v>4.2</v>
      </c>
      <c r="DJ17" s="136">
        <f t="shared" si="14"/>
        <v>423</v>
      </c>
    </row>
    <row r="18" spans="2:114" ht="15.75" thickBot="1">
      <c r="B18" s="126"/>
      <c r="C18" s="127"/>
      <c r="D18" s="101" t="s">
        <v>104</v>
      </c>
      <c r="E18" s="122">
        <f t="shared" si="0"/>
        <v>518.2</v>
      </c>
      <c r="F18" s="59">
        <v>324.7</v>
      </c>
      <c r="G18" s="59">
        <v>98.2</v>
      </c>
      <c r="H18" s="59"/>
      <c r="I18" s="59">
        <v>7.5</v>
      </c>
      <c r="J18" s="59">
        <v>3.2</v>
      </c>
      <c r="K18" s="59">
        <v>40</v>
      </c>
      <c r="L18" s="59">
        <v>19.3</v>
      </c>
      <c r="M18" s="59">
        <v>9.5</v>
      </c>
      <c r="N18" s="59"/>
      <c r="O18" s="59">
        <v>15.8</v>
      </c>
      <c r="P18" s="96"/>
      <c r="Q18" s="59"/>
      <c r="R18" s="59"/>
      <c r="S18" s="59"/>
      <c r="T18" s="59"/>
      <c r="U18" s="59"/>
      <c r="V18" s="59"/>
      <c r="W18" s="59"/>
      <c r="X18" s="59"/>
      <c r="Y18" s="96"/>
      <c r="Z18" s="59"/>
      <c r="AA18" s="59"/>
      <c r="AB18" s="59"/>
      <c r="AC18" s="59"/>
      <c r="AD18" s="59"/>
      <c r="AE18" s="59"/>
      <c r="AF18" s="59"/>
      <c r="AG18" s="96"/>
      <c r="AH18" s="59"/>
      <c r="AI18" s="59"/>
      <c r="AJ18" s="59"/>
      <c r="AK18" s="59"/>
      <c r="AL18" s="59"/>
      <c r="AM18" s="96"/>
      <c r="AN18" s="96"/>
      <c r="AO18" s="70"/>
      <c r="AP18" s="70"/>
      <c r="AQ18" s="96"/>
      <c r="AR18" s="70"/>
      <c r="AS18" s="70"/>
      <c r="AT18" s="70"/>
      <c r="AU18" s="70"/>
      <c r="AV18" s="70"/>
      <c r="AW18" s="70"/>
      <c r="AX18" s="70"/>
      <c r="AY18" s="96"/>
      <c r="AZ18" s="70"/>
      <c r="BA18" s="70"/>
      <c r="BB18" s="96"/>
      <c r="BC18" s="70"/>
      <c r="BD18" s="70"/>
      <c r="BE18" s="70"/>
      <c r="BF18" s="70"/>
      <c r="BG18" s="70"/>
      <c r="BH18" s="111">
        <f t="shared" si="5"/>
        <v>0</v>
      </c>
      <c r="BI18" s="68"/>
      <c r="BJ18" s="68"/>
      <c r="BK18" s="68"/>
      <c r="BL18" s="68"/>
      <c r="BM18" s="116"/>
      <c r="BN18" s="68"/>
      <c r="BO18" s="68"/>
      <c r="BP18" s="68"/>
      <c r="BQ18" s="68"/>
      <c r="BR18" s="68"/>
      <c r="BS18" s="68"/>
      <c r="BT18" s="68"/>
      <c r="BU18" s="68"/>
      <c r="BV18" s="83">
        <f t="shared" si="7"/>
        <v>2.2</v>
      </c>
      <c r="BW18" s="70">
        <v>2.2</v>
      </c>
      <c r="BX18" s="68"/>
      <c r="BY18" s="68"/>
      <c r="BZ18" s="68"/>
      <c r="CA18" s="68"/>
      <c r="CB18" s="68"/>
      <c r="CC18" s="68"/>
      <c r="CD18" s="96"/>
      <c r="CE18" s="70"/>
      <c r="CF18" s="70"/>
      <c r="CG18" s="70"/>
      <c r="CH18" s="70"/>
      <c r="CI18" s="70"/>
      <c r="CJ18" s="111">
        <f t="shared" si="9"/>
        <v>0</v>
      </c>
      <c r="CK18" s="117"/>
      <c r="CL18" s="117"/>
      <c r="CM18" s="96"/>
      <c r="CN18" s="70"/>
      <c r="CO18" s="70"/>
      <c r="CP18" s="70"/>
      <c r="CQ18" s="96"/>
      <c r="CR18" s="70"/>
      <c r="CS18" s="70"/>
      <c r="CT18" s="70"/>
      <c r="CU18" s="83">
        <f t="shared" si="10"/>
        <v>0</v>
      </c>
      <c r="CV18" s="70"/>
      <c r="CW18" s="70"/>
      <c r="CX18" s="83">
        <f t="shared" si="11"/>
        <v>2.2</v>
      </c>
      <c r="CY18" s="70">
        <v>2.2</v>
      </c>
      <c r="CZ18" s="70"/>
      <c r="DA18" s="70"/>
      <c r="DB18" s="114">
        <f t="shared" si="12"/>
        <v>2.7</v>
      </c>
      <c r="DC18" s="70">
        <v>2.7</v>
      </c>
      <c r="DD18" s="70"/>
      <c r="DE18" s="70"/>
      <c r="DF18" s="119"/>
      <c r="DG18" s="70"/>
      <c r="DH18" s="95">
        <f t="shared" si="13"/>
        <v>518.2</v>
      </c>
      <c r="DI18" s="70">
        <f t="shared" si="15"/>
        <v>4.4</v>
      </c>
      <c r="DJ18" s="136">
        <f t="shared" si="14"/>
        <v>422.9</v>
      </c>
    </row>
    <row r="19" spans="2:114" ht="15.75" thickBot="1">
      <c r="B19" s="115"/>
      <c r="C19" s="121"/>
      <c r="D19" s="97" t="s">
        <v>74</v>
      </c>
      <c r="E19" s="122">
        <f t="shared" si="0"/>
        <v>2593.4</v>
      </c>
      <c r="F19" s="59">
        <v>1653.2</v>
      </c>
      <c r="G19" s="59">
        <v>499.3</v>
      </c>
      <c r="H19" s="59">
        <v>56.2</v>
      </c>
      <c r="I19" s="59">
        <v>27.3</v>
      </c>
      <c r="J19" s="59">
        <v>6</v>
      </c>
      <c r="K19" s="59">
        <v>184.1</v>
      </c>
      <c r="L19" s="59">
        <v>100</v>
      </c>
      <c r="M19" s="59">
        <v>35.7</v>
      </c>
      <c r="N19" s="59"/>
      <c r="O19" s="59">
        <v>31.6</v>
      </c>
      <c r="P19" s="96">
        <f>Q19+R19+S19+T19+U19+V19+W19+X19</f>
        <v>0</v>
      </c>
      <c r="Q19" s="59"/>
      <c r="R19" s="59"/>
      <c r="S19" s="59"/>
      <c r="T19" s="59"/>
      <c r="U19" s="59"/>
      <c r="V19" s="59"/>
      <c r="W19" s="59"/>
      <c r="X19" s="59"/>
      <c r="Y19" s="96">
        <f>Z19+AA19+AB19+AC19+AD19+AE19+AF19</f>
        <v>0</v>
      </c>
      <c r="Z19" s="59"/>
      <c r="AA19" s="59"/>
      <c r="AB19" s="59"/>
      <c r="AC19" s="59"/>
      <c r="AD19" s="59"/>
      <c r="AE19" s="59"/>
      <c r="AF19" s="59"/>
      <c r="AG19" s="96">
        <f>AH19+AI19+AJ19+AK19+AL19</f>
        <v>0</v>
      </c>
      <c r="AH19" s="59"/>
      <c r="AI19" s="59"/>
      <c r="AJ19" s="59"/>
      <c r="AK19" s="59"/>
      <c r="AL19" s="59"/>
      <c r="AM19" s="96"/>
      <c r="AN19" s="96">
        <f>AO19+AP19</f>
        <v>0</v>
      </c>
      <c r="AO19" s="70"/>
      <c r="AP19" s="70"/>
      <c r="AQ19" s="96">
        <f>AR19+AS19+AT19+AU19+AV19+AW19+AX19</f>
        <v>0</v>
      </c>
      <c r="AR19" s="70"/>
      <c r="AS19" s="70"/>
      <c r="AT19" s="70"/>
      <c r="AU19" s="70"/>
      <c r="AV19" s="70"/>
      <c r="AW19" s="70"/>
      <c r="AX19" s="70"/>
      <c r="AY19" s="96">
        <f>AZ19+BA19</f>
        <v>0</v>
      </c>
      <c r="AZ19" s="70"/>
      <c r="BA19" s="70"/>
      <c r="BB19" s="96">
        <f>BC19+BD19+BE19+BF19+BG19</f>
        <v>0</v>
      </c>
      <c r="BC19" s="70"/>
      <c r="BD19" s="70"/>
      <c r="BE19" s="70"/>
      <c r="BF19" s="70"/>
      <c r="BG19" s="70"/>
      <c r="BH19" s="116">
        <f t="shared" si="5"/>
        <v>0</v>
      </c>
      <c r="BI19" s="68"/>
      <c r="BJ19" s="68"/>
      <c r="BK19" s="68"/>
      <c r="BL19" s="68"/>
      <c r="BM19" s="116">
        <f>BN19+BO19+BP19+BQ19</f>
        <v>0</v>
      </c>
      <c r="BN19" s="68"/>
      <c r="BO19" s="68"/>
      <c r="BP19" s="68"/>
      <c r="BQ19" s="68"/>
      <c r="BR19" s="68"/>
      <c r="BS19" s="68"/>
      <c r="BT19" s="68"/>
      <c r="BU19" s="68"/>
      <c r="BV19" s="96">
        <f t="shared" si="7"/>
        <v>6.3</v>
      </c>
      <c r="BW19" s="70">
        <v>6.3</v>
      </c>
      <c r="BX19" s="68"/>
      <c r="BY19" s="68"/>
      <c r="BZ19" s="68"/>
      <c r="CA19" s="68"/>
      <c r="CB19" s="68"/>
      <c r="CC19" s="68"/>
      <c r="CD19" s="96">
        <f>CE19+CF19+CG19+CH19+CI19</f>
        <v>0</v>
      </c>
      <c r="CE19" s="70"/>
      <c r="CF19" s="70"/>
      <c r="CG19" s="70"/>
      <c r="CH19" s="70"/>
      <c r="CI19" s="70"/>
      <c r="CJ19" s="116">
        <f t="shared" si="9"/>
        <v>0</v>
      </c>
      <c r="CK19" s="117"/>
      <c r="CL19" s="117"/>
      <c r="CM19" s="96">
        <f>CN19+CO19</f>
        <v>0</v>
      </c>
      <c r="CN19" s="70"/>
      <c r="CO19" s="70"/>
      <c r="CP19" s="70"/>
      <c r="CQ19" s="96">
        <f>CR19+CS19+CT19</f>
        <v>0</v>
      </c>
      <c r="CR19" s="70"/>
      <c r="CS19" s="70"/>
      <c r="CT19" s="70"/>
      <c r="CU19" s="96">
        <f t="shared" si="10"/>
        <v>3.5</v>
      </c>
      <c r="CV19" s="70">
        <v>3.5</v>
      </c>
      <c r="CW19" s="70"/>
      <c r="CX19" s="96">
        <f t="shared" si="11"/>
        <v>6.3</v>
      </c>
      <c r="CY19" s="70">
        <v>6.3</v>
      </c>
      <c r="CZ19" s="70"/>
      <c r="DA19" s="70"/>
      <c r="DB19" s="118">
        <f t="shared" si="12"/>
        <v>8.1</v>
      </c>
      <c r="DC19" s="70">
        <v>8.1</v>
      </c>
      <c r="DD19" s="70"/>
      <c r="DE19" s="63"/>
      <c r="DF19" s="119"/>
      <c r="DG19" s="70">
        <f>F19+G19+H19+I19+J19+K19+L19+M19+N19+O19+Q19+R19+S19+T19+U19+V19+W19+X19+Z19+AA19+AB19+AC19+AD19+AE19+AF19+AH19+AI19+AJ19+AK19+AL19+AO19+AP19+AR19+AS19+AT19+AU19+AV19+AW19+AX19+AZ19+BA19+BC19+BD19+BE19+BF19+BG19</f>
        <v>2593.4</v>
      </c>
      <c r="DH19" s="70">
        <f t="shared" si="13"/>
        <v>2593.4</v>
      </c>
      <c r="DI19" s="70">
        <f t="shared" si="15"/>
        <v>16.1</v>
      </c>
      <c r="DJ19" s="136">
        <f t="shared" si="14"/>
        <v>2152.5</v>
      </c>
    </row>
    <row r="20" spans="2:114" ht="15.75" thickBot="1">
      <c r="B20" s="128"/>
      <c r="C20" s="129"/>
      <c r="D20" s="98" t="s">
        <v>105</v>
      </c>
      <c r="E20" s="122">
        <f t="shared" si="0"/>
        <v>782.4</v>
      </c>
      <c r="F20" s="138">
        <v>459.2</v>
      </c>
      <c r="G20" s="138">
        <v>138.7</v>
      </c>
      <c r="H20" s="138">
        <v>56.2</v>
      </c>
      <c r="I20" s="138">
        <v>10</v>
      </c>
      <c r="J20" s="138">
        <v>3</v>
      </c>
      <c r="K20" s="138">
        <v>61.3</v>
      </c>
      <c r="L20" s="138">
        <v>33</v>
      </c>
      <c r="M20" s="138">
        <v>11</v>
      </c>
      <c r="N20" s="138"/>
      <c r="O20" s="138">
        <v>10</v>
      </c>
      <c r="P20" s="120"/>
      <c r="Q20" s="119"/>
      <c r="R20" s="119"/>
      <c r="S20" s="119"/>
      <c r="T20" s="119"/>
      <c r="U20" s="119"/>
      <c r="V20" s="119"/>
      <c r="W20" s="119"/>
      <c r="X20" s="119"/>
      <c r="Y20" s="120"/>
      <c r="Z20" s="119"/>
      <c r="AA20" s="119"/>
      <c r="AB20" s="119"/>
      <c r="AC20" s="119"/>
      <c r="AD20" s="119"/>
      <c r="AE20" s="119"/>
      <c r="AF20" s="119"/>
      <c r="AG20" s="120"/>
      <c r="AH20" s="119"/>
      <c r="AI20" s="119"/>
      <c r="AJ20" s="119"/>
      <c r="AK20" s="119"/>
      <c r="AL20" s="119"/>
      <c r="AM20" s="120"/>
      <c r="AN20" s="120"/>
      <c r="AO20" s="119"/>
      <c r="AP20" s="119"/>
      <c r="AQ20" s="120"/>
      <c r="AR20" s="119"/>
      <c r="AS20" s="119"/>
      <c r="AT20" s="119"/>
      <c r="AU20" s="119"/>
      <c r="AV20" s="119"/>
      <c r="AW20" s="119"/>
      <c r="AX20" s="119"/>
      <c r="AY20" s="120"/>
      <c r="AZ20" s="119"/>
      <c r="BA20" s="119"/>
      <c r="BB20" s="120"/>
      <c r="BC20" s="119"/>
      <c r="BD20" s="119"/>
      <c r="BE20" s="119"/>
      <c r="BF20" s="119"/>
      <c r="BG20" s="119"/>
      <c r="BH20" s="116">
        <f t="shared" si="5"/>
        <v>0</v>
      </c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83">
        <f t="shared" si="7"/>
        <v>2.1</v>
      </c>
      <c r="BW20" s="137">
        <v>2.1</v>
      </c>
      <c r="BX20" s="120"/>
      <c r="BY20" s="120"/>
      <c r="BZ20" s="120"/>
      <c r="CA20" s="120"/>
      <c r="CB20" s="120"/>
      <c r="CC20" s="120"/>
      <c r="CD20" s="120"/>
      <c r="CE20" s="119"/>
      <c r="CF20" s="119"/>
      <c r="CG20" s="119"/>
      <c r="CH20" s="119"/>
      <c r="CI20" s="119"/>
      <c r="CJ20" s="111">
        <f t="shared" si="9"/>
        <v>0</v>
      </c>
      <c r="CK20" s="119"/>
      <c r="CL20" s="119"/>
      <c r="CM20" s="120"/>
      <c r="CN20" s="119"/>
      <c r="CO20" s="119"/>
      <c r="CP20" s="119"/>
      <c r="CQ20" s="120"/>
      <c r="CR20" s="119"/>
      <c r="CS20" s="119"/>
      <c r="CT20" s="119"/>
      <c r="CU20" s="96">
        <f t="shared" si="10"/>
        <v>3.5</v>
      </c>
      <c r="CV20" s="138">
        <v>3.5</v>
      </c>
      <c r="CW20" s="138"/>
      <c r="CX20" s="96">
        <f t="shared" si="11"/>
        <v>2.1</v>
      </c>
      <c r="CY20" s="70">
        <v>2.1</v>
      </c>
      <c r="CZ20" s="138"/>
      <c r="DA20" s="138"/>
      <c r="DB20" s="114">
        <f t="shared" si="12"/>
        <v>2.7</v>
      </c>
      <c r="DC20" s="138">
        <v>2.7</v>
      </c>
      <c r="DD20" s="138"/>
      <c r="DE20" s="138"/>
      <c r="DF20" s="119"/>
      <c r="DG20" s="119"/>
      <c r="DH20" s="70">
        <f t="shared" si="13"/>
        <v>782.4</v>
      </c>
      <c r="DI20" s="70">
        <f t="shared" si="15"/>
        <v>7.7</v>
      </c>
      <c r="DJ20" s="136">
        <f t="shared" si="14"/>
        <v>597.9</v>
      </c>
    </row>
    <row r="21" spans="2:114" ht="15.75" thickBot="1">
      <c r="B21" s="128"/>
      <c r="C21" s="129"/>
      <c r="D21" s="100" t="s">
        <v>106</v>
      </c>
      <c r="E21" s="122">
        <f t="shared" si="0"/>
        <v>734.7</v>
      </c>
      <c r="F21" s="138">
        <v>459.2</v>
      </c>
      <c r="G21" s="138">
        <v>138.7</v>
      </c>
      <c r="H21" s="138"/>
      <c r="I21" s="138">
        <v>17.3</v>
      </c>
      <c r="J21" s="138">
        <v>3</v>
      </c>
      <c r="K21" s="138">
        <v>61.5</v>
      </c>
      <c r="L21" s="138">
        <v>33</v>
      </c>
      <c r="M21" s="138">
        <v>12</v>
      </c>
      <c r="N21" s="138"/>
      <c r="O21" s="138">
        <v>10</v>
      </c>
      <c r="P21" s="120"/>
      <c r="Q21" s="119"/>
      <c r="R21" s="119"/>
      <c r="S21" s="119"/>
      <c r="T21" s="119"/>
      <c r="U21" s="119"/>
      <c r="V21" s="119"/>
      <c r="W21" s="119"/>
      <c r="X21" s="119"/>
      <c r="Y21" s="120"/>
      <c r="Z21" s="119"/>
      <c r="AA21" s="119"/>
      <c r="AB21" s="119"/>
      <c r="AC21" s="119"/>
      <c r="AD21" s="119"/>
      <c r="AE21" s="119"/>
      <c r="AF21" s="119"/>
      <c r="AG21" s="120"/>
      <c r="AH21" s="119"/>
      <c r="AI21" s="119"/>
      <c r="AJ21" s="119"/>
      <c r="AK21" s="119"/>
      <c r="AL21" s="119"/>
      <c r="AM21" s="120"/>
      <c r="AN21" s="120"/>
      <c r="AO21" s="119"/>
      <c r="AP21" s="119"/>
      <c r="AQ21" s="120"/>
      <c r="AR21" s="119"/>
      <c r="AS21" s="119"/>
      <c r="AT21" s="119"/>
      <c r="AU21" s="119"/>
      <c r="AV21" s="119"/>
      <c r="AW21" s="119"/>
      <c r="AX21" s="119"/>
      <c r="AY21" s="120"/>
      <c r="AZ21" s="119"/>
      <c r="BA21" s="119"/>
      <c r="BB21" s="120"/>
      <c r="BC21" s="119"/>
      <c r="BD21" s="119"/>
      <c r="BE21" s="119"/>
      <c r="BF21" s="119"/>
      <c r="BG21" s="119"/>
      <c r="BH21" s="116">
        <f t="shared" si="5"/>
        <v>0</v>
      </c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83">
        <f t="shared" si="7"/>
        <v>2.1</v>
      </c>
      <c r="BW21" s="137">
        <v>2.1</v>
      </c>
      <c r="BX21" s="120"/>
      <c r="BY21" s="120"/>
      <c r="BZ21" s="120"/>
      <c r="CA21" s="120"/>
      <c r="CB21" s="120"/>
      <c r="CC21" s="120"/>
      <c r="CD21" s="120"/>
      <c r="CE21" s="119"/>
      <c r="CF21" s="119"/>
      <c r="CG21" s="119"/>
      <c r="CH21" s="119"/>
      <c r="CI21" s="119"/>
      <c r="CJ21" s="111">
        <f t="shared" si="9"/>
        <v>0</v>
      </c>
      <c r="CK21" s="119"/>
      <c r="CL21" s="119"/>
      <c r="CM21" s="120"/>
      <c r="CN21" s="119"/>
      <c r="CO21" s="119"/>
      <c r="CP21" s="119"/>
      <c r="CQ21" s="120"/>
      <c r="CR21" s="119"/>
      <c r="CS21" s="119"/>
      <c r="CT21" s="119"/>
      <c r="CU21" s="96">
        <f t="shared" si="10"/>
        <v>0</v>
      </c>
      <c r="CV21" s="138"/>
      <c r="CW21" s="138"/>
      <c r="CX21" s="96">
        <f t="shared" si="11"/>
        <v>2.1</v>
      </c>
      <c r="CY21" s="70">
        <v>2.1</v>
      </c>
      <c r="CZ21" s="138"/>
      <c r="DA21" s="138"/>
      <c r="DB21" s="114">
        <f t="shared" si="12"/>
        <v>2.7</v>
      </c>
      <c r="DC21" s="138">
        <v>2.7</v>
      </c>
      <c r="DD21" s="138"/>
      <c r="DE21" s="138"/>
      <c r="DF21" s="119"/>
      <c r="DG21" s="119"/>
      <c r="DH21" s="70">
        <f t="shared" si="13"/>
        <v>734.7</v>
      </c>
      <c r="DI21" s="70">
        <f t="shared" si="15"/>
        <v>4.2</v>
      </c>
      <c r="DJ21" s="136">
        <f t="shared" si="14"/>
        <v>597.9</v>
      </c>
    </row>
    <row r="22" spans="2:114" ht="15.75" thickBot="1">
      <c r="B22" s="128"/>
      <c r="C22" s="130"/>
      <c r="D22" s="102" t="s">
        <v>107</v>
      </c>
      <c r="E22" s="122">
        <f t="shared" si="0"/>
        <v>1076.3</v>
      </c>
      <c r="F22" s="138">
        <v>734.8</v>
      </c>
      <c r="G22" s="138">
        <v>221.9</v>
      </c>
      <c r="H22" s="138"/>
      <c r="I22" s="138"/>
      <c r="J22" s="138"/>
      <c r="K22" s="138">
        <v>61.3</v>
      </c>
      <c r="L22" s="138">
        <v>34</v>
      </c>
      <c r="M22" s="138">
        <v>12.7</v>
      </c>
      <c r="N22" s="138"/>
      <c r="O22" s="138">
        <v>11.6</v>
      </c>
      <c r="P22" s="120"/>
      <c r="Q22" s="119"/>
      <c r="R22" s="119"/>
      <c r="S22" s="119"/>
      <c r="T22" s="119"/>
      <c r="U22" s="119"/>
      <c r="V22" s="119"/>
      <c r="W22" s="119"/>
      <c r="X22" s="119"/>
      <c r="Y22" s="120"/>
      <c r="Z22" s="119"/>
      <c r="AA22" s="119"/>
      <c r="AB22" s="119"/>
      <c r="AC22" s="119"/>
      <c r="AD22" s="119"/>
      <c r="AE22" s="119"/>
      <c r="AF22" s="119"/>
      <c r="AG22" s="120"/>
      <c r="AH22" s="119"/>
      <c r="AI22" s="119"/>
      <c r="AJ22" s="119"/>
      <c r="AK22" s="119"/>
      <c r="AL22" s="119"/>
      <c r="AM22" s="120"/>
      <c r="AN22" s="120"/>
      <c r="AO22" s="119"/>
      <c r="AP22" s="119"/>
      <c r="AQ22" s="120"/>
      <c r="AR22" s="119"/>
      <c r="AS22" s="119"/>
      <c r="AT22" s="119"/>
      <c r="AU22" s="119"/>
      <c r="AV22" s="119"/>
      <c r="AW22" s="119"/>
      <c r="AX22" s="119"/>
      <c r="AY22" s="120"/>
      <c r="AZ22" s="119"/>
      <c r="BA22" s="119"/>
      <c r="BB22" s="120"/>
      <c r="BC22" s="119"/>
      <c r="BD22" s="119"/>
      <c r="BE22" s="119"/>
      <c r="BF22" s="119"/>
      <c r="BG22" s="119"/>
      <c r="BH22" s="116">
        <f t="shared" si="5"/>
        <v>0</v>
      </c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83">
        <f t="shared" si="7"/>
        <v>2.1</v>
      </c>
      <c r="BW22" s="137">
        <v>2.1</v>
      </c>
      <c r="BX22" s="120"/>
      <c r="BY22" s="120"/>
      <c r="BZ22" s="120"/>
      <c r="CA22" s="120"/>
      <c r="CB22" s="120"/>
      <c r="CC22" s="120"/>
      <c r="CD22" s="120"/>
      <c r="CE22" s="119"/>
      <c r="CF22" s="119"/>
      <c r="CG22" s="119"/>
      <c r="CH22" s="119"/>
      <c r="CI22" s="119"/>
      <c r="CJ22" s="111">
        <f t="shared" si="9"/>
        <v>0</v>
      </c>
      <c r="CK22" s="119"/>
      <c r="CL22" s="119"/>
      <c r="CM22" s="120"/>
      <c r="CN22" s="119"/>
      <c r="CO22" s="119"/>
      <c r="CP22" s="119"/>
      <c r="CQ22" s="120"/>
      <c r="CR22" s="119"/>
      <c r="CS22" s="119"/>
      <c r="CT22" s="119"/>
      <c r="CU22" s="96">
        <f t="shared" si="10"/>
        <v>0</v>
      </c>
      <c r="CV22" s="138"/>
      <c r="CW22" s="138"/>
      <c r="CX22" s="96">
        <f t="shared" si="11"/>
        <v>2.1</v>
      </c>
      <c r="CY22" s="70">
        <v>2.1</v>
      </c>
      <c r="CZ22" s="138"/>
      <c r="DA22" s="138"/>
      <c r="DB22" s="114">
        <f t="shared" si="12"/>
        <v>2.7</v>
      </c>
      <c r="DC22" s="138">
        <v>2.7</v>
      </c>
      <c r="DD22" s="138"/>
      <c r="DE22" s="138"/>
      <c r="DF22" s="119"/>
      <c r="DG22" s="119"/>
      <c r="DH22" s="70">
        <f t="shared" si="13"/>
        <v>1076.3</v>
      </c>
      <c r="DI22" s="70">
        <f t="shared" si="15"/>
        <v>4.2</v>
      </c>
      <c r="DJ22" s="136">
        <f t="shared" si="14"/>
        <v>956.7</v>
      </c>
    </row>
    <row r="24" spans="5:6" ht="14.25">
      <c r="E24" s="5" t="s">
        <v>108</v>
      </c>
      <c r="F24" s="139" t="s">
        <v>108</v>
      </c>
    </row>
    <row r="25" spans="5:7" ht="14.25">
      <c r="E25" s="5" t="s">
        <v>110</v>
      </c>
      <c r="F25" s="139" t="s">
        <v>108</v>
      </c>
      <c r="G25" t="s">
        <v>111</v>
      </c>
    </row>
    <row r="26" ht="14.25">
      <c r="F26" s="139" t="s">
        <v>108</v>
      </c>
    </row>
    <row r="27" spans="5:7" ht="14.25">
      <c r="E27" s="5" t="s">
        <v>112</v>
      </c>
      <c r="G27" t="s">
        <v>113</v>
      </c>
    </row>
  </sheetData>
  <sheetProtection/>
  <mergeCells count="58">
    <mergeCell ref="BH2:DA2"/>
    <mergeCell ref="CC4:CC5"/>
    <mergeCell ref="CD4:CD5"/>
    <mergeCell ref="CU4:CU5"/>
    <mergeCell ref="BW4:BY4"/>
    <mergeCell ref="BZ4:BZ5"/>
    <mergeCell ref="CA4:CA5"/>
    <mergeCell ref="CX4:CX5"/>
    <mergeCell ref="CY4:DA4"/>
    <mergeCell ref="CB4:CB5"/>
    <mergeCell ref="CR4:CT4"/>
    <mergeCell ref="CP4:CP5"/>
    <mergeCell ref="CM3:CT3"/>
    <mergeCell ref="CU3:DA3"/>
    <mergeCell ref="CM4:CM5"/>
    <mergeCell ref="CV4:CW4"/>
    <mergeCell ref="CE4:CI4"/>
    <mergeCell ref="CJ4:CJ5"/>
    <mergeCell ref="BT4:BT5"/>
    <mergeCell ref="BU4:BU5"/>
    <mergeCell ref="BV4:BV5"/>
    <mergeCell ref="DB2:DE2"/>
    <mergeCell ref="DB3:DE3"/>
    <mergeCell ref="DB4:DB5"/>
    <mergeCell ref="DC4:DE4"/>
    <mergeCell ref="CK4:CL4"/>
    <mergeCell ref="CN4:CO4"/>
    <mergeCell ref="CQ4:CQ5"/>
    <mergeCell ref="Q4:X4"/>
    <mergeCell ref="E3:BA3"/>
    <mergeCell ref="AQ4:AQ5"/>
    <mergeCell ref="BH3:CL3"/>
    <mergeCell ref="BH4:BH5"/>
    <mergeCell ref="BI4:BL4"/>
    <mergeCell ref="BM4:BM5"/>
    <mergeCell ref="BN4:BQ4"/>
    <mergeCell ref="BR4:BR5"/>
    <mergeCell ref="BS4:BS5"/>
    <mergeCell ref="Z4:AF4"/>
    <mergeCell ref="Y4:Y5"/>
    <mergeCell ref="AG4:AG5"/>
    <mergeCell ref="B2:B5"/>
    <mergeCell ref="D2:D5"/>
    <mergeCell ref="E4:E5"/>
    <mergeCell ref="P4:P5"/>
    <mergeCell ref="C2:C5"/>
    <mergeCell ref="F4:O4"/>
    <mergeCell ref="E2:BG2"/>
    <mergeCell ref="BB3:BG3"/>
    <mergeCell ref="AN4:AN5"/>
    <mergeCell ref="AH4:AL4"/>
    <mergeCell ref="AM4:AM5"/>
    <mergeCell ref="AO4:AP4"/>
    <mergeCell ref="AR4:AX4"/>
    <mergeCell ref="AY4:AY5"/>
    <mergeCell ref="AZ4:BA4"/>
    <mergeCell ref="BB4:BB5"/>
    <mergeCell ref="BC4:BG4"/>
  </mergeCells>
  <printOptions/>
  <pageMargins left="0.1968503937007874" right="0" top="0.1968503937007874" bottom="0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2012-02-08T07:12:48Z</cp:lastPrinted>
  <dcterms:created xsi:type="dcterms:W3CDTF">2011-12-23T06:42:57Z</dcterms:created>
  <dcterms:modified xsi:type="dcterms:W3CDTF">2012-02-08T07:13:36Z</dcterms:modified>
  <cp:category/>
  <cp:version/>
  <cp:contentType/>
  <cp:contentStatus/>
</cp:coreProperties>
</file>