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ДОУ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<sst xmlns="http://schemas.openxmlformats.org/spreadsheetml/2006/main" count="76" uniqueCount="71">
  <si>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</si>
  <si>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</si>
  <si>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</si>
  <si>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</si>
  <si>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город</t>
  </si>
  <si>
    <t>субвенция</t>
  </si>
  <si>
    <t>субсидия</t>
  </si>
  <si>
    <t>в том числе 4209900</t>
  </si>
  <si>
    <t>в том числе 5221428 622</t>
  </si>
  <si>
    <t>0310  7950400 622</t>
  </si>
  <si>
    <t>в том числе 7950400</t>
  </si>
  <si>
    <t>5221412 622 (ДопКР 005)</t>
  </si>
  <si>
    <t>в том числе 5221412 622</t>
  </si>
  <si>
    <t>5221428 622 (ДопКР 005)</t>
  </si>
  <si>
    <t>ПНО (метод. Лит-ра) 313</t>
  </si>
  <si>
    <t>в том числе ПНО (313)</t>
  </si>
  <si>
    <t>ПНО (субв.846) 314</t>
  </si>
  <si>
    <t>в том числе ПНО (314)</t>
  </si>
  <si>
    <t>заработная плата 621</t>
  </si>
  <si>
    <t>начисления 621</t>
  </si>
  <si>
    <t>налоги 621</t>
  </si>
  <si>
    <t>мат. затраты 621</t>
  </si>
  <si>
    <t>учебные расходы 621</t>
  </si>
  <si>
    <t>тепло 621</t>
  </si>
  <si>
    <t>свет 621</t>
  </si>
  <si>
    <t xml:space="preserve"> вода 621</t>
  </si>
  <si>
    <t xml:space="preserve"> газ 621</t>
  </si>
  <si>
    <t>питание 621</t>
  </si>
  <si>
    <t>0701</t>
  </si>
  <si>
    <t>0701 4209900</t>
  </si>
  <si>
    <t>год</t>
  </si>
  <si>
    <t>I кв.</t>
  </si>
  <si>
    <t>II кв.</t>
  </si>
  <si>
    <t>III кв.</t>
  </si>
  <si>
    <t>IV кв.</t>
  </si>
  <si>
    <t>установка</t>
  </si>
  <si>
    <t>пути эвакуации</t>
  </si>
  <si>
    <t>электрика</t>
  </si>
  <si>
    <t>гидранты</t>
  </si>
  <si>
    <t>огнез. обработка</t>
  </si>
  <si>
    <t>0701   4209900  241  621</t>
  </si>
  <si>
    <t xml:space="preserve">0701 7950800 622 </t>
  </si>
  <si>
    <t>в том числе 7950800 622</t>
  </si>
  <si>
    <t>софинансирование пож. безопасности 622</t>
  </si>
  <si>
    <t>ПСД 622</t>
  </si>
  <si>
    <t>0701 4209900 622 ремонт</t>
  </si>
  <si>
    <t>Бюджетные инвестициив объекты муниципальной собственности автономных учреждений</t>
  </si>
  <si>
    <t>веранды Доп ФК 412 622</t>
  </si>
  <si>
    <t>оборудование (пищеблоки)   622</t>
  </si>
  <si>
    <t>открытие групп Доп ФК 014 622 в том числе</t>
  </si>
  <si>
    <t>открытие групп Доп ФК 014 622 на оборудование</t>
  </si>
  <si>
    <t>открытие групп Доп ФК 014 622 на ремонт</t>
  </si>
  <si>
    <t>0701 7950800</t>
  </si>
  <si>
    <t>софинансирование питьевого режима 622</t>
  </si>
  <si>
    <t>январь</t>
  </si>
  <si>
    <t>февраль</t>
  </si>
  <si>
    <t>март</t>
  </si>
  <si>
    <t>апрель</t>
  </si>
  <si>
    <t xml:space="preserve">май </t>
  </si>
  <si>
    <t>июнь</t>
  </si>
  <si>
    <t>август</t>
  </si>
  <si>
    <t>сентябрь</t>
  </si>
  <si>
    <t>октябрь</t>
  </si>
  <si>
    <t>ноябрь</t>
  </si>
  <si>
    <t>декабрь</t>
  </si>
  <si>
    <t>июль</t>
  </si>
  <si>
    <t>МАДОУ № 60</t>
  </si>
  <si>
    <t>Заведующая:</t>
  </si>
  <si>
    <t>Татарашвили Т.Г.</t>
  </si>
  <si>
    <t>Гл. бухгалтер:</t>
  </si>
  <si>
    <t>Авдеева Ю.А.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</si>
</sst>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0\ [$€-1];[Red]\-#,##0.00\ [$€-1]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6" fillId="35" borderId="24" xfId="53" applyNumberFormat="1" applyFont="1" applyFill="1" applyBorder="1" applyAlignment="1">
      <alignment horizontal="left"/>
      <protection/>
    </xf>
    <xf numFmtId="2" fontId="6" fillId="35" borderId="25" xfId="53" applyNumberFormat="1" applyFont="1" applyFill="1" applyBorder="1" applyAlignment="1">
      <alignment horizontal="left"/>
      <protection/>
    </xf>
    <xf numFmtId="0" fontId="43" fillId="36" borderId="10" xfId="0" applyFont="1" applyFill="1" applyBorder="1" applyAlignment="1">
      <alignment/>
    </xf>
    <xf numFmtId="0" fontId="43" fillId="36" borderId="18" xfId="0" applyFont="1" applyFill="1" applyBorder="1" applyAlignment="1">
      <alignment/>
    </xf>
    <xf numFmtId="2" fontId="6" fillId="35" borderId="13" xfId="53" applyNumberFormat="1" applyFont="1" applyFill="1" applyBorder="1" applyAlignment="1">
      <alignment horizontal="left"/>
      <protection/>
    </xf>
    <xf numFmtId="2" fontId="6" fillId="33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5" borderId="2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9" fontId="6" fillId="37" borderId="22" xfId="0" applyNumberFormat="1" applyFont="1" applyFill="1" applyBorder="1" applyAlignment="1">
      <alignment horizontal="center" vertical="center" wrapText="1"/>
    </xf>
    <xf numFmtId="49" fontId="6" fillId="37" borderId="17" xfId="0" applyNumberFormat="1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34" borderId="45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4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3" max="3" width="9.375" style="0" bestFit="1" customWidth="1"/>
    <col min="4" max="4" width="7.25390625" style="0" customWidth="1"/>
  </cols>
  <sheetData>
    <row r="1" spans="1:38" s="1" customFormat="1" ht="30.75" customHeight="1" thickBot="1">
      <c r="A1" s="86"/>
      <c r="B1" s="86"/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1"/>
      <c r="N1" s="101" t="s">
        <v>1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3"/>
      <c r="AH1" s="78" t="s">
        <v>2</v>
      </c>
      <c r="AI1" s="78"/>
      <c r="AJ1" s="71" t="s">
        <v>3</v>
      </c>
      <c r="AK1" s="72"/>
      <c r="AL1" s="43" t="s">
        <v>46</v>
      </c>
    </row>
    <row r="2" spans="1:38" s="1" customFormat="1" ht="14.25" customHeight="1" thickBot="1">
      <c r="A2" s="88"/>
      <c r="B2" s="88"/>
      <c r="C2" s="75" t="s">
        <v>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 t="s">
        <v>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 t="s">
        <v>6</v>
      </c>
      <c r="AE2" s="80"/>
      <c r="AF2" s="80"/>
      <c r="AG2" s="81"/>
      <c r="AH2" s="76" t="s">
        <v>4</v>
      </c>
      <c r="AI2" s="76"/>
      <c r="AJ2" s="69" t="s">
        <v>5</v>
      </c>
      <c r="AK2" s="70"/>
      <c r="AL2" s="44" t="s">
        <v>4</v>
      </c>
    </row>
    <row r="3" spans="1:38" s="1" customFormat="1" ht="54.75" customHeight="1" thickBot="1">
      <c r="A3" s="88"/>
      <c r="B3" s="88"/>
      <c r="C3" s="92" t="s">
        <v>40</v>
      </c>
      <c r="D3" s="94" t="s">
        <v>7</v>
      </c>
      <c r="E3" s="95"/>
      <c r="F3" s="95"/>
      <c r="G3" s="95"/>
      <c r="H3" s="95"/>
      <c r="I3" s="95"/>
      <c r="J3" s="95"/>
      <c r="K3" s="95"/>
      <c r="L3" s="95"/>
      <c r="M3" s="95"/>
      <c r="N3" s="73" t="s">
        <v>45</v>
      </c>
      <c r="O3" s="96" t="s">
        <v>41</v>
      </c>
      <c r="P3" s="98" t="s">
        <v>42</v>
      </c>
      <c r="Q3" s="99"/>
      <c r="R3" s="99"/>
      <c r="S3" s="99"/>
      <c r="T3" s="99"/>
      <c r="U3" s="99"/>
      <c r="V3" s="99"/>
      <c r="W3" s="100"/>
      <c r="X3" s="82" t="s">
        <v>9</v>
      </c>
      <c r="Y3" s="84" t="s">
        <v>10</v>
      </c>
      <c r="Z3" s="84"/>
      <c r="AA3" s="84"/>
      <c r="AB3" s="84"/>
      <c r="AC3" s="85"/>
      <c r="AD3" s="67" t="s">
        <v>11</v>
      </c>
      <c r="AE3" s="29" t="s">
        <v>12</v>
      </c>
      <c r="AF3" s="67" t="s">
        <v>13</v>
      </c>
      <c r="AG3" s="6" t="s">
        <v>8</v>
      </c>
      <c r="AH3" s="65" t="s">
        <v>14</v>
      </c>
      <c r="AI3" s="2" t="s">
        <v>15</v>
      </c>
      <c r="AJ3" s="86" t="s">
        <v>16</v>
      </c>
      <c r="AK3" s="3" t="s">
        <v>17</v>
      </c>
      <c r="AL3" s="63" t="s">
        <v>52</v>
      </c>
    </row>
    <row r="4" spans="1:38" s="1" customFormat="1" ht="77.25" thickBot="1">
      <c r="A4" s="87"/>
      <c r="B4" s="87"/>
      <c r="C4" s="93"/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5" t="s">
        <v>27</v>
      </c>
      <c r="N4" s="74"/>
      <c r="O4" s="97"/>
      <c r="P4" s="6" t="s">
        <v>49</v>
      </c>
      <c r="Q4" s="6" t="s">
        <v>50</v>
      </c>
      <c r="R4" s="6" t="s">
        <v>51</v>
      </c>
      <c r="S4" s="6" t="s">
        <v>47</v>
      </c>
      <c r="T4" s="6" t="s">
        <v>48</v>
      </c>
      <c r="U4" s="6" t="s">
        <v>43</v>
      </c>
      <c r="V4" s="6" t="s">
        <v>53</v>
      </c>
      <c r="W4" s="6" t="s">
        <v>44</v>
      </c>
      <c r="X4" s="83"/>
      <c r="Y4" s="7" t="s">
        <v>35</v>
      </c>
      <c r="Z4" s="8" t="s">
        <v>36</v>
      </c>
      <c r="AA4" s="9" t="s">
        <v>37</v>
      </c>
      <c r="AB4" s="10" t="s">
        <v>38</v>
      </c>
      <c r="AC4" s="11" t="s">
        <v>39</v>
      </c>
      <c r="AD4" s="68"/>
      <c r="AE4" s="12" t="s">
        <v>28</v>
      </c>
      <c r="AF4" s="68"/>
      <c r="AG4" s="12" t="s">
        <v>28</v>
      </c>
      <c r="AH4" s="66"/>
      <c r="AI4" s="13" t="s">
        <v>29</v>
      </c>
      <c r="AJ4" s="87"/>
      <c r="AK4" s="14" t="s">
        <v>29</v>
      </c>
      <c r="AL4" s="64"/>
    </row>
    <row r="5" spans="1:38" s="1" customFormat="1" ht="13.5" thickBot="1">
      <c r="A5" s="54" t="s">
        <v>66</v>
      </c>
      <c r="B5" s="5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6"/>
      <c r="Y5" s="17"/>
      <c r="Z5" s="17"/>
      <c r="AA5" s="17"/>
      <c r="AB5" s="17"/>
      <c r="AC5" s="18"/>
      <c r="AD5" s="15"/>
      <c r="AE5" s="15"/>
      <c r="AF5" s="15"/>
      <c r="AG5" s="15"/>
      <c r="AH5" s="18"/>
      <c r="AI5" s="19"/>
      <c r="AJ5" s="19"/>
      <c r="AK5" s="19"/>
      <c r="AL5" s="20"/>
    </row>
    <row r="6" spans="1:38" s="1" customFormat="1" ht="13.5" thickBot="1">
      <c r="A6" s="56">
        <f>A7+A11+A15+A19</f>
        <v>10936</v>
      </c>
      <c r="B6" s="21" t="s">
        <v>30</v>
      </c>
      <c r="C6" s="46">
        <f>D6+E6+F6+G6+H6+I6+J6+K6+L6+M6</f>
        <v>9969.9</v>
      </c>
      <c r="D6" s="22">
        <f>D7+D11+D15+D19</f>
        <v>6045.4</v>
      </c>
      <c r="E6" s="22">
        <f aca="true" t="shared" si="0" ref="E6:M6">E7+E11+E15+E19</f>
        <v>1825.7</v>
      </c>
      <c r="F6" s="22">
        <f t="shared" si="0"/>
        <v>230</v>
      </c>
      <c r="G6" s="22">
        <f t="shared" si="0"/>
        <v>113</v>
      </c>
      <c r="H6" s="22">
        <f t="shared" si="0"/>
        <v>30.5</v>
      </c>
      <c r="I6" s="22">
        <f t="shared" si="0"/>
        <v>1087.4</v>
      </c>
      <c r="J6" s="22">
        <f t="shared" si="0"/>
        <v>345.1</v>
      </c>
      <c r="K6" s="22">
        <f t="shared" si="0"/>
        <v>171.2</v>
      </c>
      <c r="L6" s="22">
        <f t="shared" si="0"/>
        <v>0</v>
      </c>
      <c r="M6" s="22">
        <f t="shared" si="0"/>
        <v>121.6</v>
      </c>
      <c r="N6" s="34">
        <f>N7+N11+N15+N19</f>
        <v>600</v>
      </c>
      <c r="O6" s="57">
        <f aca="true" t="shared" si="1" ref="O6:AL6">O7+O11+O15+O19</f>
        <v>222.9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200</v>
      </c>
      <c r="T6" s="47">
        <f t="shared" si="1"/>
        <v>0</v>
      </c>
      <c r="U6" s="47">
        <f t="shared" si="1"/>
        <v>21.4</v>
      </c>
      <c r="V6" s="47">
        <f t="shared" si="1"/>
        <v>1.5</v>
      </c>
      <c r="W6" s="47">
        <f t="shared" si="1"/>
        <v>0</v>
      </c>
      <c r="X6" s="47">
        <f t="shared" si="1"/>
        <v>90</v>
      </c>
      <c r="Y6" s="47">
        <f t="shared" si="1"/>
        <v>0</v>
      </c>
      <c r="Z6" s="47">
        <f t="shared" si="1"/>
        <v>90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47">
        <f t="shared" si="1"/>
        <v>13.7</v>
      </c>
      <c r="AE6" s="47">
        <f t="shared" si="1"/>
        <v>13.7</v>
      </c>
      <c r="AF6" s="47">
        <f t="shared" si="1"/>
        <v>39.5</v>
      </c>
      <c r="AG6" s="47">
        <f t="shared" si="1"/>
        <v>29.7</v>
      </c>
      <c r="AH6" s="47">
        <f t="shared" si="1"/>
        <v>28.8</v>
      </c>
      <c r="AI6" s="47">
        <f t="shared" si="1"/>
        <v>28.8</v>
      </c>
      <c r="AJ6" s="23">
        <f t="shared" si="1"/>
        <v>0</v>
      </c>
      <c r="AK6" s="23">
        <f t="shared" si="1"/>
        <v>0</v>
      </c>
      <c r="AL6" s="34">
        <f t="shared" si="1"/>
        <v>0</v>
      </c>
    </row>
    <row r="7" spans="1:38" s="1" customFormat="1" ht="13.5" thickBot="1">
      <c r="A7" s="52">
        <f>A8+A9+A10</f>
        <v>2692.1</v>
      </c>
      <c r="B7" s="35" t="s">
        <v>31</v>
      </c>
      <c r="C7" s="49">
        <f>C8+C9+C10</f>
        <v>2175.9</v>
      </c>
      <c r="D7" s="36">
        <f aca="true" t="shared" si="2" ref="D7:M7">D8+D9+D10</f>
        <v>1192.7</v>
      </c>
      <c r="E7" s="36">
        <f t="shared" si="2"/>
        <v>360.2</v>
      </c>
      <c r="F7" s="36">
        <f t="shared" si="2"/>
        <v>57.5</v>
      </c>
      <c r="G7" s="36">
        <f t="shared" si="2"/>
        <v>28.2</v>
      </c>
      <c r="H7" s="36">
        <f t="shared" si="2"/>
        <v>6.1</v>
      </c>
      <c r="I7" s="36">
        <f t="shared" si="2"/>
        <v>360</v>
      </c>
      <c r="J7" s="36">
        <f t="shared" si="2"/>
        <v>100.1</v>
      </c>
      <c r="K7" s="36">
        <f t="shared" si="2"/>
        <v>41.3</v>
      </c>
      <c r="L7" s="36">
        <f t="shared" si="2"/>
        <v>0</v>
      </c>
      <c r="M7" s="36">
        <f t="shared" si="2"/>
        <v>29.8</v>
      </c>
      <c r="N7" s="60">
        <f>N8+N9+N10</f>
        <v>500</v>
      </c>
      <c r="O7" s="58">
        <f>O8+O9+O10</f>
        <v>2.9</v>
      </c>
      <c r="P7" s="36">
        <f aca="true" t="shared" si="3" ref="P7:P22">Q7+R7</f>
        <v>0</v>
      </c>
      <c r="Q7" s="36">
        <f aca="true" t="shared" si="4" ref="Q7:AL7">Q8+Q9+Q10</f>
        <v>0</v>
      </c>
      <c r="R7" s="36">
        <f t="shared" si="4"/>
        <v>0</v>
      </c>
      <c r="S7" s="36">
        <f t="shared" si="4"/>
        <v>0</v>
      </c>
      <c r="T7" s="36">
        <f t="shared" si="4"/>
        <v>0</v>
      </c>
      <c r="U7" s="36">
        <f t="shared" si="4"/>
        <v>2.9</v>
      </c>
      <c r="V7" s="36">
        <f t="shared" si="4"/>
        <v>0</v>
      </c>
      <c r="W7" s="36">
        <f t="shared" si="4"/>
        <v>0</v>
      </c>
      <c r="X7" s="36">
        <f t="shared" si="4"/>
        <v>0</v>
      </c>
      <c r="Y7" s="36">
        <f t="shared" si="4"/>
        <v>0</v>
      </c>
      <c r="Z7" s="36">
        <f t="shared" si="4"/>
        <v>0</v>
      </c>
      <c r="AA7" s="36">
        <f t="shared" si="4"/>
        <v>0</v>
      </c>
      <c r="AB7" s="36">
        <f t="shared" si="4"/>
        <v>0</v>
      </c>
      <c r="AC7" s="36">
        <f t="shared" si="4"/>
        <v>0</v>
      </c>
      <c r="AD7" s="36">
        <f t="shared" si="4"/>
        <v>3.4</v>
      </c>
      <c r="AE7" s="36">
        <f t="shared" si="4"/>
        <v>3.4</v>
      </c>
      <c r="AF7" s="36">
        <f t="shared" si="4"/>
        <v>9.9</v>
      </c>
      <c r="AG7" s="36">
        <f t="shared" si="4"/>
        <v>9.9</v>
      </c>
      <c r="AH7" s="36">
        <f t="shared" si="4"/>
        <v>7.2</v>
      </c>
      <c r="AI7" s="36">
        <f t="shared" si="4"/>
        <v>7.2</v>
      </c>
      <c r="AJ7" s="36">
        <f t="shared" si="4"/>
        <v>0</v>
      </c>
      <c r="AK7" s="36">
        <f t="shared" si="4"/>
        <v>0</v>
      </c>
      <c r="AL7" s="36">
        <f t="shared" si="4"/>
        <v>0</v>
      </c>
    </row>
    <row r="8" spans="1:38" s="1" customFormat="1" ht="12.75">
      <c r="A8" s="53">
        <f>C8+N8+O8+X8+AD8+AF8</f>
        <v>416.5</v>
      </c>
      <c r="B8" s="24" t="s">
        <v>54</v>
      </c>
      <c r="C8" s="32">
        <f>D8+E8+F8+G8+H8+I8+J8+K8+L8+M8</f>
        <v>416.5</v>
      </c>
      <c r="D8" s="24">
        <v>150</v>
      </c>
      <c r="E8" s="24"/>
      <c r="F8" s="24">
        <v>57.5</v>
      </c>
      <c r="G8" s="24"/>
      <c r="H8" s="24"/>
      <c r="I8" s="24">
        <v>160</v>
      </c>
      <c r="J8" s="24">
        <v>35</v>
      </c>
      <c r="K8" s="24">
        <v>14</v>
      </c>
      <c r="L8" s="24"/>
      <c r="M8" s="24"/>
      <c r="N8" s="61"/>
      <c r="O8" s="59">
        <f>P8+S8+T8+U8+V8+W8</f>
        <v>0</v>
      </c>
      <c r="P8" s="40">
        <f t="shared" si="3"/>
        <v>0</v>
      </c>
      <c r="Q8" s="27"/>
      <c r="R8" s="27"/>
      <c r="S8" s="27"/>
      <c r="T8" s="27"/>
      <c r="U8" s="33"/>
      <c r="V8" s="32"/>
      <c r="W8" s="32"/>
      <c r="X8" s="41">
        <f>Y8+Z8+AA8+AB8+AC8</f>
        <v>0</v>
      </c>
      <c r="Y8" s="27"/>
      <c r="Z8" s="27"/>
      <c r="AA8" s="27"/>
      <c r="AB8" s="27"/>
      <c r="AC8" s="27"/>
      <c r="AD8" s="48">
        <f>AE8</f>
        <v>0</v>
      </c>
      <c r="AE8" s="33"/>
      <c r="AF8" s="48">
        <f>AG8</f>
        <v>0</v>
      </c>
      <c r="AG8" s="33"/>
      <c r="AH8" s="48">
        <f>AI8</f>
        <v>0</v>
      </c>
      <c r="AI8" s="33"/>
      <c r="AJ8" s="41">
        <f>AK8</f>
        <v>0</v>
      </c>
      <c r="AK8" s="27"/>
      <c r="AL8" s="27"/>
    </row>
    <row r="9" spans="1:38" s="1" customFormat="1" ht="12.75">
      <c r="A9" s="53">
        <f aca="true" t="shared" si="5" ref="A9:A22">C9+N9+O9+X9+AD9+AF9</f>
        <v>840</v>
      </c>
      <c r="B9" s="25" t="s">
        <v>55</v>
      </c>
      <c r="C9" s="32">
        <f>D9+E9+F9+G9+H9+I9+J9+K9+L9+M9</f>
        <v>837</v>
      </c>
      <c r="D9" s="25">
        <v>450</v>
      </c>
      <c r="E9" s="25">
        <v>180</v>
      </c>
      <c r="F9" s="25">
        <v>0</v>
      </c>
      <c r="G9" s="25">
        <v>15</v>
      </c>
      <c r="H9" s="25">
        <v>3</v>
      </c>
      <c r="I9" s="25">
        <v>120</v>
      </c>
      <c r="J9" s="25">
        <v>35</v>
      </c>
      <c r="K9" s="25">
        <v>14</v>
      </c>
      <c r="L9" s="25"/>
      <c r="M9" s="25">
        <v>20</v>
      </c>
      <c r="N9" s="30"/>
      <c r="O9" s="32">
        <f>P9+S9+T9+U9+V9+W9</f>
        <v>0</v>
      </c>
      <c r="P9" s="40">
        <f t="shared" si="3"/>
        <v>0</v>
      </c>
      <c r="Q9" s="26"/>
      <c r="R9" s="26"/>
      <c r="S9" s="26"/>
      <c r="T9" s="26"/>
      <c r="U9" s="31"/>
      <c r="V9" s="30"/>
      <c r="W9" s="30"/>
      <c r="X9" s="41">
        <f>Y9+Z9+AA9+AB9+AC9</f>
        <v>0</v>
      </c>
      <c r="Y9" s="26"/>
      <c r="Z9" s="26"/>
      <c r="AA9" s="26"/>
      <c r="AB9" s="26"/>
      <c r="AC9" s="26"/>
      <c r="AD9" s="48">
        <f>AE9</f>
        <v>0</v>
      </c>
      <c r="AE9" s="31">
        <v>0</v>
      </c>
      <c r="AF9" s="48">
        <f>AG9</f>
        <v>3</v>
      </c>
      <c r="AG9" s="31">
        <v>3</v>
      </c>
      <c r="AH9" s="48">
        <f aca="true" t="shared" si="6" ref="AH9:AH14">AI9</f>
        <v>4.8</v>
      </c>
      <c r="AI9" s="31">
        <v>4.8</v>
      </c>
      <c r="AJ9" s="41">
        <f>AK9</f>
        <v>0</v>
      </c>
      <c r="AK9" s="26"/>
      <c r="AL9" s="26"/>
    </row>
    <row r="10" spans="1:38" s="1" customFormat="1" ht="13.5" thickBot="1">
      <c r="A10" s="53">
        <f t="shared" si="5"/>
        <v>1435.6</v>
      </c>
      <c r="B10" s="37" t="s">
        <v>56</v>
      </c>
      <c r="C10" s="32">
        <f>D10+E10+F10+G10+H10+I10+J10+K10+L10+M10</f>
        <v>922.4</v>
      </c>
      <c r="D10" s="37">
        <v>592.7</v>
      </c>
      <c r="E10" s="37">
        <v>180.2</v>
      </c>
      <c r="F10" s="37"/>
      <c r="G10" s="37">
        <v>13.2</v>
      </c>
      <c r="H10" s="37">
        <v>3.1</v>
      </c>
      <c r="I10" s="37">
        <v>80</v>
      </c>
      <c r="J10" s="37">
        <v>30.1</v>
      </c>
      <c r="K10" s="37">
        <v>13.3</v>
      </c>
      <c r="L10" s="37"/>
      <c r="M10" s="37">
        <v>9.8</v>
      </c>
      <c r="N10" s="38">
        <v>500</v>
      </c>
      <c r="O10" s="32">
        <f>P10+S10+T10+U10+V10+W10</f>
        <v>2.9</v>
      </c>
      <c r="P10" s="40">
        <f t="shared" si="3"/>
        <v>0</v>
      </c>
      <c r="Q10" s="28"/>
      <c r="R10" s="28"/>
      <c r="S10" s="28"/>
      <c r="T10" s="28"/>
      <c r="U10" s="39">
        <v>2.9</v>
      </c>
      <c r="V10" s="38">
        <v>0</v>
      </c>
      <c r="W10" s="38"/>
      <c r="X10" s="41">
        <f>Y10+Z10+AA10+AB10+AC10</f>
        <v>0</v>
      </c>
      <c r="Y10" s="28"/>
      <c r="Z10" s="28"/>
      <c r="AA10" s="28"/>
      <c r="AB10" s="28"/>
      <c r="AC10" s="28"/>
      <c r="AD10" s="48">
        <f>AE10</f>
        <v>3.4</v>
      </c>
      <c r="AE10" s="39">
        <v>3.4</v>
      </c>
      <c r="AF10" s="48">
        <f>AG10</f>
        <v>6.9</v>
      </c>
      <c r="AG10" s="39">
        <v>6.9</v>
      </c>
      <c r="AH10" s="48">
        <f t="shared" si="6"/>
        <v>2.4</v>
      </c>
      <c r="AI10" s="39">
        <v>2.4</v>
      </c>
      <c r="AJ10" s="41">
        <f>AK10</f>
        <v>0</v>
      </c>
      <c r="AK10" s="28"/>
      <c r="AL10" s="28"/>
    </row>
    <row r="11" spans="1:38" s="1" customFormat="1" ht="13.5" thickBot="1">
      <c r="A11" s="52">
        <f>A12+A13+A14</f>
        <v>2985.1</v>
      </c>
      <c r="B11" s="35" t="s">
        <v>32</v>
      </c>
      <c r="C11" s="36">
        <f>C12+C13+C14</f>
        <v>2848.9</v>
      </c>
      <c r="D11" s="36">
        <f aca="true" t="shared" si="7" ref="D11:O11">D12+D13+D14</f>
        <v>1789</v>
      </c>
      <c r="E11" s="36">
        <f t="shared" si="7"/>
        <v>540.3</v>
      </c>
      <c r="F11" s="36">
        <f t="shared" si="7"/>
        <v>57.5</v>
      </c>
      <c r="G11" s="36">
        <f t="shared" si="7"/>
        <v>28.2</v>
      </c>
      <c r="H11" s="36">
        <f t="shared" si="7"/>
        <v>9.2</v>
      </c>
      <c r="I11" s="36">
        <f t="shared" si="7"/>
        <v>236.2</v>
      </c>
      <c r="J11" s="36">
        <f t="shared" si="7"/>
        <v>103.5</v>
      </c>
      <c r="K11" s="36">
        <f t="shared" si="7"/>
        <v>51.4</v>
      </c>
      <c r="L11" s="36">
        <f t="shared" si="7"/>
        <v>0</v>
      </c>
      <c r="M11" s="36">
        <f t="shared" si="7"/>
        <v>33.6</v>
      </c>
      <c r="N11" s="36">
        <f t="shared" si="7"/>
        <v>30</v>
      </c>
      <c r="O11" s="50">
        <f t="shared" si="7"/>
        <v>65.9</v>
      </c>
      <c r="P11" s="50">
        <f t="shared" si="3"/>
        <v>0</v>
      </c>
      <c r="Q11" s="50">
        <f aca="true" t="shared" si="8" ref="Q11:AL11">Q12+Q13+Q14</f>
        <v>0</v>
      </c>
      <c r="R11" s="50">
        <f t="shared" si="8"/>
        <v>0</v>
      </c>
      <c r="S11" s="50">
        <f t="shared" si="8"/>
        <v>60</v>
      </c>
      <c r="T11" s="50">
        <f t="shared" si="8"/>
        <v>0</v>
      </c>
      <c r="U11" s="50">
        <f t="shared" si="8"/>
        <v>5.9</v>
      </c>
      <c r="V11" s="50">
        <f t="shared" si="8"/>
        <v>0</v>
      </c>
      <c r="W11" s="50">
        <f t="shared" si="8"/>
        <v>0</v>
      </c>
      <c r="X11" s="36">
        <f t="shared" si="8"/>
        <v>27</v>
      </c>
      <c r="Y11" s="36">
        <f t="shared" si="8"/>
        <v>0</v>
      </c>
      <c r="Z11" s="36">
        <f t="shared" si="8"/>
        <v>27</v>
      </c>
      <c r="AA11" s="36">
        <f t="shared" si="8"/>
        <v>0</v>
      </c>
      <c r="AB11" s="36">
        <f t="shared" si="8"/>
        <v>0</v>
      </c>
      <c r="AC11" s="36">
        <f t="shared" si="8"/>
        <v>0</v>
      </c>
      <c r="AD11" s="50">
        <f t="shared" si="8"/>
        <v>3.4</v>
      </c>
      <c r="AE11" s="36">
        <f t="shared" si="8"/>
        <v>3.4</v>
      </c>
      <c r="AF11" s="50">
        <f t="shared" si="8"/>
        <v>9.9</v>
      </c>
      <c r="AG11" s="36">
        <f t="shared" si="8"/>
        <v>9.9</v>
      </c>
      <c r="AH11" s="50">
        <f t="shared" si="8"/>
        <v>7.2</v>
      </c>
      <c r="AI11" s="36">
        <f t="shared" si="8"/>
        <v>7.2</v>
      </c>
      <c r="AJ11" s="36">
        <f t="shared" si="8"/>
        <v>0</v>
      </c>
      <c r="AK11" s="36">
        <f t="shared" si="8"/>
        <v>0</v>
      </c>
      <c r="AL11" s="36">
        <f t="shared" si="8"/>
        <v>0</v>
      </c>
    </row>
    <row r="12" spans="1:38" s="1" customFormat="1" ht="12.75">
      <c r="A12" s="53">
        <f t="shared" si="5"/>
        <v>1101.8</v>
      </c>
      <c r="B12" s="24" t="s">
        <v>57</v>
      </c>
      <c r="C12" s="32">
        <f aca="true" t="shared" si="9" ref="C12:C22">D12+E12+F12+G12+H12+I12+J12+K12+L12+M12</f>
        <v>1039.6</v>
      </c>
      <c r="D12" s="24">
        <v>589</v>
      </c>
      <c r="E12" s="24">
        <v>180</v>
      </c>
      <c r="F12" s="24">
        <v>57.5</v>
      </c>
      <c r="G12" s="24">
        <v>9</v>
      </c>
      <c r="H12" s="24">
        <v>3</v>
      </c>
      <c r="I12" s="24">
        <v>136.2</v>
      </c>
      <c r="J12" s="24">
        <v>35.5</v>
      </c>
      <c r="K12" s="24">
        <v>17.4</v>
      </c>
      <c r="L12" s="24"/>
      <c r="M12" s="24">
        <v>12</v>
      </c>
      <c r="N12" s="32">
        <v>30</v>
      </c>
      <c r="O12" s="32">
        <f>P12+S12+T12+U12+V12+W12</f>
        <v>1.9</v>
      </c>
      <c r="P12" s="40">
        <f t="shared" si="3"/>
        <v>0</v>
      </c>
      <c r="Q12" s="27"/>
      <c r="R12" s="27"/>
      <c r="S12" s="27"/>
      <c r="T12" s="27"/>
      <c r="U12" s="33">
        <v>1.9</v>
      </c>
      <c r="V12" s="32"/>
      <c r="W12" s="32"/>
      <c r="X12" s="41">
        <f>Y12+Z12+AA12+AB12+AC12</f>
        <v>27</v>
      </c>
      <c r="Y12" s="27"/>
      <c r="Z12" s="27">
        <v>27</v>
      </c>
      <c r="AA12" s="27"/>
      <c r="AB12" s="27"/>
      <c r="AC12" s="27"/>
      <c r="AD12" s="48">
        <f>AE12</f>
        <v>0</v>
      </c>
      <c r="AE12" s="33"/>
      <c r="AF12" s="48">
        <f>AG12</f>
        <v>3.3</v>
      </c>
      <c r="AG12" s="33">
        <v>3.3</v>
      </c>
      <c r="AH12" s="48">
        <f>AI12</f>
        <v>2.4</v>
      </c>
      <c r="AI12" s="33">
        <v>2.4</v>
      </c>
      <c r="AJ12" s="41">
        <f>AK12</f>
        <v>0</v>
      </c>
      <c r="AK12" s="27"/>
      <c r="AL12" s="27"/>
    </row>
    <row r="13" spans="1:38" s="1" customFormat="1" ht="12.75">
      <c r="A13" s="53">
        <f t="shared" si="5"/>
        <v>993.8</v>
      </c>
      <c r="B13" s="25" t="s">
        <v>58</v>
      </c>
      <c r="C13" s="32">
        <f t="shared" si="9"/>
        <v>925.1</v>
      </c>
      <c r="D13" s="25">
        <v>600</v>
      </c>
      <c r="E13" s="25">
        <v>180.1</v>
      </c>
      <c r="F13" s="25"/>
      <c r="G13" s="25">
        <v>9</v>
      </c>
      <c r="H13" s="25">
        <v>3</v>
      </c>
      <c r="I13" s="25">
        <v>70</v>
      </c>
      <c r="J13" s="25">
        <v>34</v>
      </c>
      <c r="K13" s="25">
        <v>17</v>
      </c>
      <c r="L13" s="25"/>
      <c r="M13" s="25">
        <v>12</v>
      </c>
      <c r="N13" s="30"/>
      <c r="O13" s="32">
        <f>P13+S13+T13+U13+V13+W13</f>
        <v>62</v>
      </c>
      <c r="P13" s="40">
        <f t="shared" si="3"/>
        <v>0</v>
      </c>
      <c r="Q13" s="26"/>
      <c r="R13" s="26"/>
      <c r="S13" s="26">
        <v>60</v>
      </c>
      <c r="T13" s="26"/>
      <c r="U13" s="31">
        <v>2</v>
      </c>
      <c r="V13" s="30"/>
      <c r="W13" s="30"/>
      <c r="X13" s="41">
        <f>Y13+Z13+AA13+AB13+AC13</f>
        <v>0</v>
      </c>
      <c r="Y13" s="26"/>
      <c r="Z13" s="26"/>
      <c r="AA13" s="26"/>
      <c r="AB13" s="26"/>
      <c r="AC13" s="26"/>
      <c r="AD13" s="48">
        <f>AE13</f>
        <v>3.4</v>
      </c>
      <c r="AE13" s="31">
        <v>3.4</v>
      </c>
      <c r="AF13" s="48">
        <f>AG13</f>
        <v>3.3</v>
      </c>
      <c r="AG13" s="31">
        <v>3.3</v>
      </c>
      <c r="AH13" s="48">
        <f t="shared" si="6"/>
        <v>2.4</v>
      </c>
      <c r="AI13" s="31">
        <v>2.4</v>
      </c>
      <c r="AJ13" s="41">
        <f>AK13</f>
        <v>0</v>
      </c>
      <c r="AK13" s="26"/>
      <c r="AL13" s="26"/>
    </row>
    <row r="14" spans="1:38" s="1" customFormat="1" ht="13.5" thickBot="1">
      <c r="A14" s="53">
        <f t="shared" si="5"/>
        <v>889.5</v>
      </c>
      <c r="B14" s="37" t="s">
        <v>59</v>
      </c>
      <c r="C14" s="32">
        <f t="shared" si="9"/>
        <v>884.2</v>
      </c>
      <c r="D14" s="37">
        <v>600</v>
      </c>
      <c r="E14" s="37">
        <v>180.2</v>
      </c>
      <c r="F14" s="37"/>
      <c r="G14" s="37">
        <v>10.2</v>
      </c>
      <c r="H14" s="37">
        <v>3.2</v>
      </c>
      <c r="I14" s="37">
        <v>30</v>
      </c>
      <c r="J14" s="37">
        <v>34</v>
      </c>
      <c r="K14" s="37">
        <v>17</v>
      </c>
      <c r="L14" s="37"/>
      <c r="M14" s="37">
        <v>9.6</v>
      </c>
      <c r="N14" s="38"/>
      <c r="O14" s="32">
        <f>P14+S14+T14+U14+V14+W14</f>
        <v>2</v>
      </c>
      <c r="P14" s="40">
        <f t="shared" si="3"/>
        <v>0</v>
      </c>
      <c r="Q14" s="28"/>
      <c r="R14" s="28"/>
      <c r="S14" s="28"/>
      <c r="T14" s="28"/>
      <c r="U14" s="39">
        <v>2</v>
      </c>
      <c r="V14" s="38"/>
      <c r="W14" s="38"/>
      <c r="X14" s="41">
        <f>Y14+Z14+AA14+AB14+AC14</f>
        <v>0</v>
      </c>
      <c r="Y14" s="28"/>
      <c r="Z14" s="28"/>
      <c r="AA14" s="28"/>
      <c r="AB14" s="28"/>
      <c r="AC14" s="28"/>
      <c r="AD14" s="48">
        <f>AE14</f>
        <v>0</v>
      </c>
      <c r="AE14" s="39"/>
      <c r="AF14" s="48">
        <f>AG14</f>
        <v>3.3</v>
      </c>
      <c r="AG14" s="39">
        <v>3.3</v>
      </c>
      <c r="AH14" s="48">
        <f t="shared" si="6"/>
        <v>2.4</v>
      </c>
      <c r="AI14" s="39">
        <v>2.4</v>
      </c>
      <c r="AJ14" s="41">
        <f>AK14</f>
        <v>0</v>
      </c>
      <c r="AK14" s="28"/>
      <c r="AL14" s="28"/>
    </row>
    <row r="15" spans="1:38" s="1" customFormat="1" ht="13.5" thickBot="1">
      <c r="A15" s="52">
        <f>A16+A17+A18</f>
        <v>2218.4</v>
      </c>
      <c r="B15" s="35" t="s">
        <v>33</v>
      </c>
      <c r="C15" s="36">
        <f aca="true" t="shared" si="10" ref="C15:O15">C16+C17+C18</f>
        <v>1920.7</v>
      </c>
      <c r="D15" s="36">
        <f t="shared" si="10"/>
        <v>1192.7</v>
      </c>
      <c r="E15" s="36">
        <f t="shared" si="10"/>
        <v>360.2</v>
      </c>
      <c r="F15" s="36">
        <f t="shared" si="10"/>
        <v>57.5</v>
      </c>
      <c r="G15" s="36">
        <f t="shared" si="10"/>
        <v>28.3</v>
      </c>
      <c r="H15" s="36">
        <f t="shared" si="10"/>
        <v>9.1</v>
      </c>
      <c r="I15" s="36">
        <f t="shared" si="10"/>
        <v>168.7</v>
      </c>
      <c r="J15" s="36">
        <f t="shared" si="10"/>
        <v>38</v>
      </c>
      <c r="K15" s="36">
        <f t="shared" si="10"/>
        <v>39.3</v>
      </c>
      <c r="L15" s="36">
        <f t="shared" si="10"/>
        <v>0</v>
      </c>
      <c r="M15" s="36">
        <f t="shared" si="10"/>
        <v>26.9</v>
      </c>
      <c r="N15" s="36">
        <f t="shared" si="10"/>
        <v>70</v>
      </c>
      <c r="O15" s="49">
        <f t="shared" si="10"/>
        <v>151.4</v>
      </c>
      <c r="P15" s="36">
        <f t="shared" si="3"/>
        <v>0</v>
      </c>
      <c r="Q15" s="36">
        <f aca="true" t="shared" si="11" ref="Q15:AL15">Q16+Q17+Q18</f>
        <v>0</v>
      </c>
      <c r="R15" s="36">
        <f t="shared" si="11"/>
        <v>0</v>
      </c>
      <c r="S15" s="36">
        <f t="shared" si="11"/>
        <v>140</v>
      </c>
      <c r="T15" s="36">
        <f t="shared" si="11"/>
        <v>0</v>
      </c>
      <c r="U15" s="36">
        <f t="shared" si="11"/>
        <v>9.9</v>
      </c>
      <c r="V15" s="36">
        <f t="shared" si="11"/>
        <v>1.5</v>
      </c>
      <c r="W15" s="36">
        <f t="shared" si="11"/>
        <v>0</v>
      </c>
      <c r="X15" s="36">
        <f t="shared" si="11"/>
        <v>63</v>
      </c>
      <c r="Y15" s="36">
        <f t="shared" si="11"/>
        <v>0</v>
      </c>
      <c r="Z15" s="36">
        <f t="shared" si="11"/>
        <v>63</v>
      </c>
      <c r="AA15" s="36">
        <f t="shared" si="11"/>
        <v>0</v>
      </c>
      <c r="AB15" s="36">
        <f t="shared" si="11"/>
        <v>0</v>
      </c>
      <c r="AC15" s="36">
        <f t="shared" si="11"/>
        <v>0</v>
      </c>
      <c r="AD15" s="50">
        <f t="shared" si="11"/>
        <v>3.4</v>
      </c>
      <c r="AE15" s="36">
        <f t="shared" si="11"/>
        <v>3.4</v>
      </c>
      <c r="AF15" s="50">
        <f t="shared" si="11"/>
        <v>9.9</v>
      </c>
      <c r="AG15" s="36">
        <f t="shared" si="11"/>
        <v>9.9</v>
      </c>
      <c r="AH15" s="50">
        <f t="shared" si="11"/>
        <v>7.2</v>
      </c>
      <c r="AI15" s="36">
        <f t="shared" si="11"/>
        <v>7.2</v>
      </c>
      <c r="AJ15" s="36">
        <f t="shared" si="11"/>
        <v>0</v>
      </c>
      <c r="AK15" s="36">
        <f t="shared" si="11"/>
        <v>0</v>
      </c>
      <c r="AL15" s="36">
        <f t="shared" si="11"/>
        <v>0</v>
      </c>
    </row>
    <row r="16" spans="1:38" s="1" customFormat="1" ht="12.75">
      <c r="A16" s="53">
        <f t="shared" si="5"/>
        <v>1082.1</v>
      </c>
      <c r="B16" s="24" t="s">
        <v>65</v>
      </c>
      <c r="C16" s="32">
        <f t="shared" si="9"/>
        <v>802.5</v>
      </c>
      <c r="D16" s="24">
        <v>500</v>
      </c>
      <c r="E16" s="24">
        <v>151</v>
      </c>
      <c r="F16" s="24">
        <v>57.5</v>
      </c>
      <c r="G16" s="24">
        <v>9</v>
      </c>
      <c r="H16" s="24">
        <v>3</v>
      </c>
      <c r="I16" s="24">
        <v>50</v>
      </c>
      <c r="J16" s="24">
        <v>12</v>
      </c>
      <c r="K16" s="24">
        <v>13</v>
      </c>
      <c r="L16" s="24"/>
      <c r="M16" s="24">
        <v>7</v>
      </c>
      <c r="N16" s="32">
        <v>70</v>
      </c>
      <c r="O16" s="32">
        <f>P16+S16+T16+U16+V16+W16</f>
        <v>143.3</v>
      </c>
      <c r="P16" s="40">
        <f t="shared" si="3"/>
        <v>0</v>
      </c>
      <c r="Q16" s="27"/>
      <c r="R16" s="27"/>
      <c r="S16" s="27">
        <v>140</v>
      </c>
      <c r="T16" s="27"/>
      <c r="U16" s="33">
        <v>3.3</v>
      </c>
      <c r="V16" s="32"/>
      <c r="W16" s="32"/>
      <c r="X16" s="41">
        <f>Y16+Z16+AA16+AB16+AC16</f>
        <v>63</v>
      </c>
      <c r="Y16" s="27"/>
      <c r="Z16" s="27">
        <v>63</v>
      </c>
      <c r="AA16" s="27"/>
      <c r="AB16" s="27"/>
      <c r="AC16" s="27"/>
      <c r="AD16" s="48">
        <f>AE16</f>
        <v>0</v>
      </c>
      <c r="AE16" s="33"/>
      <c r="AF16" s="48">
        <f>AG16</f>
        <v>3.3</v>
      </c>
      <c r="AG16" s="33">
        <v>3.3</v>
      </c>
      <c r="AH16" s="48">
        <f>AI16</f>
        <v>2.4</v>
      </c>
      <c r="AI16" s="33">
        <v>2.4</v>
      </c>
      <c r="AJ16" s="41">
        <f>AK16</f>
        <v>0</v>
      </c>
      <c r="AK16" s="27"/>
      <c r="AL16" s="27"/>
    </row>
    <row r="17" spans="1:38" s="1" customFormat="1" ht="12.75">
      <c r="A17" s="53">
        <f t="shared" si="5"/>
        <v>556.5</v>
      </c>
      <c r="B17" s="25" t="s">
        <v>60</v>
      </c>
      <c r="C17" s="32">
        <f t="shared" si="9"/>
        <v>545</v>
      </c>
      <c r="D17" s="25">
        <v>346.4</v>
      </c>
      <c r="E17" s="25">
        <v>104.6</v>
      </c>
      <c r="F17" s="25"/>
      <c r="G17" s="25">
        <v>9</v>
      </c>
      <c r="H17" s="25">
        <v>3</v>
      </c>
      <c r="I17" s="25">
        <v>50</v>
      </c>
      <c r="J17" s="25">
        <v>12</v>
      </c>
      <c r="K17" s="25">
        <v>13</v>
      </c>
      <c r="L17" s="25"/>
      <c r="M17" s="25">
        <v>7</v>
      </c>
      <c r="N17" s="30"/>
      <c r="O17" s="32">
        <f>P17+S17+T17+U17+V17+W17</f>
        <v>4.8</v>
      </c>
      <c r="P17" s="40">
        <f t="shared" si="3"/>
        <v>0</v>
      </c>
      <c r="Q17" s="26"/>
      <c r="R17" s="26"/>
      <c r="S17" s="26"/>
      <c r="T17" s="26"/>
      <c r="U17" s="31">
        <v>3.3</v>
      </c>
      <c r="V17" s="30">
        <v>1.5</v>
      </c>
      <c r="W17" s="30"/>
      <c r="X17" s="41">
        <f>Y17+Z17+AA17+AB17+AC17</f>
        <v>0</v>
      </c>
      <c r="Y17" s="26"/>
      <c r="Z17" s="26"/>
      <c r="AA17" s="26"/>
      <c r="AB17" s="26"/>
      <c r="AC17" s="26"/>
      <c r="AD17" s="48">
        <f>AE17</f>
        <v>3.4</v>
      </c>
      <c r="AE17" s="31">
        <v>3.4</v>
      </c>
      <c r="AF17" s="48">
        <f>AG17</f>
        <v>3.3</v>
      </c>
      <c r="AG17" s="31">
        <v>3.3</v>
      </c>
      <c r="AH17" s="48">
        <f>AI17</f>
        <v>2.4</v>
      </c>
      <c r="AI17" s="31">
        <v>2.4</v>
      </c>
      <c r="AJ17" s="41">
        <f>AK17</f>
        <v>0</v>
      </c>
      <c r="AK17" s="26"/>
      <c r="AL17" s="26"/>
    </row>
    <row r="18" spans="1:38" s="1" customFormat="1" ht="13.5" thickBot="1">
      <c r="A18" s="53">
        <f t="shared" si="5"/>
        <v>579.8</v>
      </c>
      <c r="B18" s="37" t="s">
        <v>61</v>
      </c>
      <c r="C18" s="32">
        <f t="shared" si="9"/>
        <v>573.2</v>
      </c>
      <c r="D18" s="37">
        <v>346.3</v>
      </c>
      <c r="E18" s="37">
        <v>104.6</v>
      </c>
      <c r="F18" s="37"/>
      <c r="G18" s="37">
        <v>10.3</v>
      </c>
      <c r="H18" s="37">
        <v>3.1</v>
      </c>
      <c r="I18" s="37">
        <v>68.7</v>
      </c>
      <c r="J18" s="37">
        <v>14</v>
      </c>
      <c r="K18" s="37">
        <v>13.3</v>
      </c>
      <c r="L18" s="37"/>
      <c r="M18" s="37">
        <v>12.9</v>
      </c>
      <c r="N18" s="38"/>
      <c r="O18" s="32">
        <f>P18+S18+T18+U18+V18+W18</f>
        <v>3.3</v>
      </c>
      <c r="P18" s="40">
        <f t="shared" si="3"/>
        <v>0</v>
      </c>
      <c r="Q18" s="28"/>
      <c r="R18" s="28"/>
      <c r="S18" s="28"/>
      <c r="T18" s="28"/>
      <c r="U18" s="39">
        <v>3.3</v>
      </c>
      <c r="V18" s="38"/>
      <c r="W18" s="38"/>
      <c r="X18" s="41">
        <f>Y18+Z18+AA18+AB18+AC18</f>
        <v>0</v>
      </c>
      <c r="Y18" s="28"/>
      <c r="Z18" s="28"/>
      <c r="AA18" s="28"/>
      <c r="AB18" s="28"/>
      <c r="AC18" s="28"/>
      <c r="AD18" s="48">
        <f>AE18</f>
        <v>0</v>
      </c>
      <c r="AE18" s="39"/>
      <c r="AF18" s="48">
        <f>AG18</f>
        <v>3.3</v>
      </c>
      <c r="AG18" s="39">
        <v>3.3</v>
      </c>
      <c r="AH18" s="48">
        <f>AI18</f>
        <v>2.4</v>
      </c>
      <c r="AI18" s="39">
        <v>2.4</v>
      </c>
      <c r="AJ18" s="41">
        <f>AK18</f>
        <v>0</v>
      </c>
      <c r="AK18" s="28"/>
      <c r="AL18" s="28"/>
    </row>
    <row r="19" spans="1:38" s="1" customFormat="1" ht="13.5" thickBot="1">
      <c r="A19" s="52">
        <f>A20+A21+A22</f>
        <v>3040.4</v>
      </c>
      <c r="B19" s="35" t="s">
        <v>34</v>
      </c>
      <c r="C19" s="36">
        <f aca="true" t="shared" si="12" ref="C19:O19">C20+C21+C22</f>
        <v>3024.4</v>
      </c>
      <c r="D19" s="36">
        <f t="shared" si="12"/>
        <v>1871</v>
      </c>
      <c r="E19" s="36">
        <f t="shared" si="12"/>
        <v>565</v>
      </c>
      <c r="F19" s="36">
        <f t="shared" si="12"/>
        <v>57.5</v>
      </c>
      <c r="G19" s="36">
        <f t="shared" si="12"/>
        <v>28.3</v>
      </c>
      <c r="H19" s="36">
        <f t="shared" si="12"/>
        <v>6.1</v>
      </c>
      <c r="I19" s="36">
        <f t="shared" si="12"/>
        <v>322.5</v>
      </c>
      <c r="J19" s="36">
        <f t="shared" si="12"/>
        <v>103.5</v>
      </c>
      <c r="K19" s="36">
        <f t="shared" si="12"/>
        <v>39.2</v>
      </c>
      <c r="L19" s="36">
        <f t="shared" si="12"/>
        <v>0</v>
      </c>
      <c r="M19" s="36">
        <f t="shared" si="12"/>
        <v>31.3</v>
      </c>
      <c r="N19" s="36">
        <f t="shared" si="12"/>
        <v>0</v>
      </c>
      <c r="O19" s="49">
        <f t="shared" si="12"/>
        <v>2.7</v>
      </c>
      <c r="P19" s="36">
        <f t="shared" si="3"/>
        <v>0</v>
      </c>
      <c r="Q19" s="36">
        <f aca="true" t="shared" si="13" ref="Q19:AL19">Q20+Q21+Q22</f>
        <v>0</v>
      </c>
      <c r="R19" s="36">
        <f t="shared" si="13"/>
        <v>0</v>
      </c>
      <c r="S19" s="36">
        <f t="shared" si="13"/>
        <v>0</v>
      </c>
      <c r="T19" s="36">
        <f t="shared" si="13"/>
        <v>0</v>
      </c>
      <c r="U19" s="36">
        <f t="shared" si="13"/>
        <v>2.7</v>
      </c>
      <c r="V19" s="36">
        <f t="shared" si="13"/>
        <v>0</v>
      </c>
      <c r="W19" s="36">
        <f t="shared" si="13"/>
        <v>0</v>
      </c>
      <c r="X19" s="36">
        <f t="shared" si="13"/>
        <v>0</v>
      </c>
      <c r="Y19" s="36">
        <f t="shared" si="13"/>
        <v>0</v>
      </c>
      <c r="Z19" s="36">
        <f t="shared" si="13"/>
        <v>0</v>
      </c>
      <c r="AA19" s="36">
        <f t="shared" si="13"/>
        <v>0</v>
      </c>
      <c r="AB19" s="36">
        <f t="shared" si="13"/>
        <v>0</v>
      </c>
      <c r="AC19" s="36">
        <f t="shared" si="13"/>
        <v>0</v>
      </c>
      <c r="AD19" s="50">
        <f t="shared" si="13"/>
        <v>3.5</v>
      </c>
      <c r="AE19" s="36">
        <f t="shared" si="13"/>
        <v>3.5</v>
      </c>
      <c r="AF19" s="50">
        <f t="shared" si="13"/>
        <v>9.8</v>
      </c>
      <c r="AG19" s="36">
        <f t="shared" si="13"/>
        <v>0</v>
      </c>
      <c r="AH19" s="50">
        <f t="shared" si="13"/>
        <v>7.2</v>
      </c>
      <c r="AI19" s="36">
        <f t="shared" si="13"/>
        <v>7.2</v>
      </c>
      <c r="AJ19" s="36">
        <f t="shared" si="13"/>
        <v>0</v>
      </c>
      <c r="AK19" s="36">
        <f t="shared" si="13"/>
        <v>0</v>
      </c>
      <c r="AL19" s="36">
        <f t="shared" si="13"/>
        <v>0</v>
      </c>
    </row>
    <row r="20" spans="1:38" s="1" customFormat="1" ht="12.75">
      <c r="A20" s="53">
        <f t="shared" si="5"/>
        <v>887.5</v>
      </c>
      <c r="B20" s="24" t="s">
        <v>62</v>
      </c>
      <c r="C20" s="32">
        <f t="shared" si="9"/>
        <v>878</v>
      </c>
      <c r="D20" s="24">
        <v>500</v>
      </c>
      <c r="E20" s="24">
        <v>151</v>
      </c>
      <c r="F20" s="24">
        <v>57.5</v>
      </c>
      <c r="G20" s="24">
        <v>9</v>
      </c>
      <c r="H20" s="24">
        <v>3</v>
      </c>
      <c r="I20" s="24">
        <v>100</v>
      </c>
      <c r="J20" s="24">
        <v>34.5</v>
      </c>
      <c r="K20" s="24">
        <v>13</v>
      </c>
      <c r="L20" s="24"/>
      <c r="M20" s="24">
        <v>10</v>
      </c>
      <c r="N20" s="32"/>
      <c r="O20" s="32">
        <f>P20+S20+T20+U20+V20+W20</f>
        <v>2.7</v>
      </c>
      <c r="P20" s="40">
        <f t="shared" si="3"/>
        <v>0</v>
      </c>
      <c r="Q20" s="27"/>
      <c r="R20" s="27"/>
      <c r="S20" s="27"/>
      <c r="T20" s="27"/>
      <c r="U20" s="33">
        <v>2.7</v>
      </c>
      <c r="V20" s="32"/>
      <c r="W20" s="32"/>
      <c r="X20" s="41">
        <f>Y20+Z20+AA20+AB20+AC20</f>
        <v>0</v>
      </c>
      <c r="Y20" s="27"/>
      <c r="Z20" s="27"/>
      <c r="AA20" s="27"/>
      <c r="AB20" s="27"/>
      <c r="AC20" s="27"/>
      <c r="AD20" s="48">
        <f>AE20</f>
        <v>3.5</v>
      </c>
      <c r="AE20" s="33">
        <v>3.5</v>
      </c>
      <c r="AF20" s="48">
        <v>3.3</v>
      </c>
      <c r="AG20" s="33"/>
      <c r="AH20" s="48">
        <f>AI20</f>
        <v>2.4</v>
      </c>
      <c r="AI20" s="33">
        <v>2.4</v>
      </c>
      <c r="AJ20" s="41">
        <f>AK20</f>
        <v>0</v>
      </c>
      <c r="AK20" s="27"/>
      <c r="AL20" s="27"/>
    </row>
    <row r="21" spans="1:38" s="1" customFormat="1" ht="12.75">
      <c r="A21" s="53">
        <f t="shared" si="5"/>
        <v>911.5</v>
      </c>
      <c r="B21" s="25" t="s">
        <v>63</v>
      </c>
      <c r="C21" s="32">
        <f t="shared" si="9"/>
        <v>908.2</v>
      </c>
      <c r="D21" s="25">
        <v>550</v>
      </c>
      <c r="E21" s="25">
        <v>166.1</v>
      </c>
      <c r="F21" s="25"/>
      <c r="G21" s="25">
        <v>9</v>
      </c>
      <c r="H21" s="25">
        <v>3.1</v>
      </c>
      <c r="I21" s="25">
        <v>122.5</v>
      </c>
      <c r="J21" s="25">
        <v>34.5</v>
      </c>
      <c r="K21" s="25">
        <v>13</v>
      </c>
      <c r="L21" s="25"/>
      <c r="M21" s="25">
        <v>10</v>
      </c>
      <c r="N21" s="30"/>
      <c r="O21" s="32">
        <f>P21+S21+T21+U21+V21+W21</f>
        <v>0</v>
      </c>
      <c r="P21" s="40">
        <f t="shared" si="3"/>
        <v>0</v>
      </c>
      <c r="Q21" s="26"/>
      <c r="R21" s="26"/>
      <c r="S21" s="26"/>
      <c r="T21" s="26"/>
      <c r="U21" s="31"/>
      <c r="V21" s="30"/>
      <c r="W21" s="30"/>
      <c r="X21" s="41">
        <f>Y21+Z21+AA21+AB21+AC21</f>
        <v>0</v>
      </c>
      <c r="Y21" s="26"/>
      <c r="Z21" s="26"/>
      <c r="AA21" s="26"/>
      <c r="AB21" s="26"/>
      <c r="AC21" s="26"/>
      <c r="AD21" s="48">
        <f>AE21</f>
        <v>0</v>
      </c>
      <c r="AE21" s="31"/>
      <c r="AF21" s="48">
        <v>3.3</v>
      </c>
      <c r="AG21" s="31"/>
      <c r="AH21" s="48">
        <f>AI21</f>
        <v>2.4</v>
      </c>
      <c r="AI21" s="31">
        <v>2.4</v>
      </c>
      <c r="AJ21" s="41">
        <f>AK21</f>
        <v>0</v>
      </c>
      <c r="AK21" s="26"/>
      <c r="AL21" s="26"/>
    </row>
    <row r="22" spans="1:38" s="1" customFormat="1" ht="12.75">
      <c r="A22" s="53">
        <f t="shared" si="5"/>
        <v>1241.4</v>
      </c>
      <c r="B22" s="25" t="s">
        <v>64</v>
      </c>
      <c r="C22" s="32">
        <f t="shared" si="9"/>
        <v>1238.2</v>
      </c>
      <c r="D22" s="25">
        <v>821</v>
      </c>
      <c r="E22" s="25">
        <v>247.9</v>
      </c>
      <c r="F22" s="25"/>
      <c r="G22" s="25">
        <v>10.3</v>
      </c>
      <c r="H22" s="25">
        <v>0</v>
      </c>
      <c r="I22" s="25">
        <v>100</v>
      </c>
      <c r="J22" s="25">
        <v>34.5</v>
      </c>
      <c r="K22" s="25">
        <v>13.2</v>
      </c>
      <c r="L22" s="25"/>
      <c r="M22" s="25">
        <v>11.3</v>
      </c>
      <c r="N22" s="30"/>
      <c r="O22" s="30">
        <f>P22+S22+T22+U22+V22+W22</f>
        <v>0</v>
      </c>
      <c r="P22" s="42">
        <f t="shared" si="3"/>
        <v>0</v>
      </c>
      <c r="Q22" s="26"/>
      <c r="R22" s="26"/>
      <c r="S22" s="26"/>
      <c r="T22" s="26"/>
      <c r="U22" s="31"/>
      <c r="V22" s="30"/>
      <c r="W22" s="30"/>
      <c r="X22" s="45">
        <f>Y22+Z22+AA22+AB22+AC22</f>
        <v>0</v>
      </c>
      <c r="Y22" s="26"/>
      <c r="Z22" s="26"/>
      <c r="AA22" s="26"/>
      <c r="AB22" s="26"/>
      <c r="AC22" s="26"/>
      <c r="AD22" s="48">
        <f>AE22</f>
        <v>0</v>
      </c>
      <c r="AE22" s="31"/>
      <c r="AF22" s="48">
        <v>3.2</v>
      </c>
      <c r="AG22" s="31"/>
      <c r="AH22" s="48">
        <f>AI22</f>
        <v>2.4</v>
      </c>
      <c r="AI22" s="39">
        <v>2.4</v>
      </c>
      <c r="AJ22" s="41">
        <f>AK22</f>
        <v>0</v>
      </c>
      <c r="AK22" s="26"/>
      <c r="AL22" s="26"/>
    </row>
    <row r="23" ht="12.75">
      <c r="AD23" s="51"/>
    </row>
    <row r="24" spans="2:5" ht="12.75">
      <c r="B24" s="62" t="s">
        <v>67</v>
      </c>
      <c r="E24" t="s">
        <v>68</v>
      </c>
    </row>
    <row r="26" spans="2:5" ht="12.75">
      <c r="B26" s="62" t="s">
        <v>69</v>
      </c>
      <c r="E26" t="s">
        <v>70</v>
      </c>
    </row>
  </sheetData>
  <sheetProtection/>
  <mergeCells count="23">
    <mergeCell ref="A1:A4"/>
    <mergeCell ref="B1:B4"/>
    <mergeCell ref="C1:M1"/>
    <mergeCell ref="C3:C4"/>
    <mergeCell ref="D3:M3"/>
    <mergeCell ref="AH2:AI2"/>
    <mergeCell ref="O3:O4"/>
    <mergeCell ref="P3:W3"/>
    <mergeCell ref="N1:AG1"/>
    <mergeCell ref="AH1:AI1"/>
    <mergeCell ref="N3:N4"/>
    <mergeCell ref="C2:M2"/>
    <mergeCell ref="N2:AC2"/>
    <mergeCell ref="AD2:AG2"/>
    <mergeCell ref="X3:X4"/>
    <mergeCell ref="Y3:AC3"/>
    <mergeCell ref="AL3:AL4"/>
    <mergeCell ref="AH3:AH4"/>
    <mergeCell ref="AD3:AD4"/>
    <mergeCell ref="AF3:AF4"/>
    <mergeCell ref="AJ2:AK2"/>
    <mergeCell ref="AJ1:AK1"/>
    <mergeCell ref="AJ3:A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2013-02-08T05:35:36Z</cp:lastPrinted>
  <dcterms:created xsi:type="dcterms:W3CDTF">2011-12-23T06:42:57Z</dcterms:created>
  <dcterms:modified xsi:type="dcterms:W3CDTF">2013-02-08T05:35:57Z</dcterms:modified>
  <cp:category/>
  <cp:version/>
  <cp:contentType/>
  <cp:contentStatus/>
</cp:coreProperties>
</file>